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28" activeTab="3"/>
  </bookViews>
  <sheets>
    <sheet name="Raw Materials" sheetId="5" r:id="rId1"/>
    <sheet name="Mold Making" sheetId="4" r:id="rId2"/>
    <sheet name="Manufacturing Costs" sheetId="2" r:id="rId3"/>
    <sheet name="Project Cost" sheetId="10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E13" i="4"/>
  <c r="F13" i="4"/>
  <c r="G13" i="4"/>
  <c r="H13" i="4"/>
  <c r="I13" i="4"/>
  <c r="C13" i="4"/>
  <c r="F2" i="2" l="1"/>
  <c r="C2" i="10"/>
  <c r="C20" i="10" l="1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D2" i="10" l="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B3" i="10"/>
  <c r="B7" i="10"/>
  <c r="B11" i="10"/>
  <c r="B15" i="10"/>
  <c r="B19" i="10"/>
  <c r="B5" i="10"/>
  <c r="B13" i="10"/>
  <c r="B2" i="10"/>
  <c r="B4" i="10"/>
  <c r="B8" i="10"/>
  <c r="B12" i="10"/>
  <c r="B16" i="10"/>
  <c r="B20" i="10"/>
  <c r="B9" i="10"/>
  <c r="B17" i="10"/>
  <c r="B14" i="10"/>
  <c r="B18" i="10"/>
  <c r="B6" i="10"/>
  <c r="B10" i="10"/>
  <c r="C8" i="5"/>
  <c r="D8" i="5" l="1"/>
  <c r="E8" i="5"/>
  <c r="F8" i="5"/>
  <c r="G8" i="5"/>
  <c r="H8" i="5"/>
  <c r="I8" i="5"/>
  <c r="D9" i="5"/>
  <c r="E9" i="5"/>
  <c r="F9" i="5"/>
  <c r="G9" i="5"/>
  <c r="H9" i="5"/>
  <c r="I9" i="5"/>
  <c r="D10" i="5"/>
  <c r="E10" i="5"/>
  <c r="F10" i="5"/>
  <c r="G10" i="5"/>
  <c r="H10" i="5"/>
  <c r="I10" i="5"/>
  <c r="D11" i="5"/>
  <c r="E11" i="5"/>
  <c r="F11" i="5"/>
  <c r="G11" i="5"/>
  <c r="H11" i="5"/>
  <c r="I11" i="5"/>
  <c r="D12" i="5"/>
  <c r="E12" i="5"/>
  <c r="F12" i="5"/>
  <c r="G12" i="5"/>
  <c r="H12" i="5"/>
  <c r="I12" i="5"/>
  <c r="D13" i="5"/>
  <c r="E13" i="5"/>
  <c r="F13" i="5"/>
  <c r="G13" i="5"/>
  <c r="H13" i="5"/>
  <c r="I13" i="5"/>
  <c r="D14" i="5"/>
  <c r="E14" i="5"/>
  <c r="F14" i="5"/>
  <c r="G14" i="5"/>
  <c r="H14" i="5"/>
  <c r="I14" i="5"/>
  <c r="D15" i="5"/>
  <c r="E15" i="5"/>
  <c r="F15" i="5"/>
  <c r="G15" i="5"/>
  <c r="H15" i="5"/>
  <c r="I15" i="5"/>
  <c r="D16" i="5"/>
  <c r="E16" i="5"/>
  <c r="F16" i="5"/>
  <c r="G16" i="5"/>
  <c r="H16" i="5"/>
  <c r="I16" i="5"/>
  <c r="D17" i="5"/>
  <c r="E17" i="5"/>
  <c r="F17" i="5"/>
  <c r="G17" i="5"/>
  <c r="H17" i="5"/>
  <c r="I17" i="5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D22" i="5"/>
  <c r="E22" i="5"/>
  <c r="F22" i="5"/>
  <c r="G22" i="5"/>
  <c r="H22" i="5"/>
  <c r="I22" i="5"/>
  <c r="D23" i="5"/>
  <c r="E23" i="5"/>
  <c r="F23" i="5"/>
  <c r="G23" i="5"/>
  <c r="H23" i="5"/>
  <c r="I23" i="5"/>
  <c r="D24" i="5"/>
  <c r="E24" i="5"/>
  <c r="F24" i="5"/>
  <c r="G24" i="5"/>
  <c r="H24" i="5"/>
  <c r="I24" i="5"/>
  <c r="D25" i="5"/>
  <c r="E25" i="5"/>
  <c r="F25" i="5"/>
  <c r="G25" i="5"/>
  <c r="H25" i="5"/>
  <c r="I25" i="5"/>
  <c r="D26" i="5"/>
  <c r="E26" i="5"/>
  <c r="F26" i="5"/>
  <c r="G26" i="5"/>
  <c r="H26" i="5"/>
  <c r="I26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10" i="5"/>
  <c r="C9" i="5"/>
  <c r="F3" i="2" l="1"/>
  <c r="F5" i="2" l="1"/>
  <c r="C10" i="2"/>
  <c r="D10" i="2"/>
  <c r="E10" i="2"/>
  <c r="F10" i="2"/>
  <c r="E2" i="10" s="1"/>
  <c r="G10" i="2"/>
  <c r="F2" i="10" s="1"/>
  <c r="H10" i="2"/>
  <c r="G2" i="10" s="1"/>
  <c r="I10" i="2"/>
  <c r="H2" i="10" s="1"/>
  <c r="C11" i="2"/>
  <c r="D11" i="2"/>
  <c r="E11" i="2"/>
  <c r="F11" i="2"/>
  <c r="E3" i="10" s="1"/>
  <c r="G11" i="2"/>
  <c r="F3" i="10" s="1"/>
  <c r="H11" i="2"/>
  <c r="G3" i="10" s="1"/>
  <c r="I11" i="2"/>
  <c r="H3" i="10" s="1"/>
  <c r="C12" i="2"/>
  <c r="D12" i="2"/>
  <c r="E12" i="2"/>
  <c r="F12" i="2"/>
  <c r="E4" i="10" s="1"/>
  <c r="G12" i="2"/>
  <c r="F4" i="10" s="1"/>
  <c r="H12" i="2"/>
  <c r="G4" i="10" s="1"/>
  <c r="I12" i="2"/>
  <c r="H4" i="10" s="1"/>
  <c r="C13" i="2"/>
  <c r="D13" i="2"/>
  <c r="E13" i="2"/>
  <c r="F13" i="2"/>
  <c r="E5" i="10" s="1"/>
  <c r="G13" i="2"/>
  <c r="F5" i="10" s="1"/>
  <c r="H13" i="2"/>
  <c r="G5" i="10" s="1"/>
  <c r="I13" i="2"/>
  <c r="H5" i="10" s="1"/>
  <c r="C14" i="2"/>
  <c r="D14" i="2"/>
  <c r="E14" i="2"/>
  <c r="F14" i="2"/>
  <c r="E6" i="10" s="1"/>
  <c r="G14" i="2"/>
  <c r="F6" i="10" s="1"/>
  <c r="H14" i="2"/>
  <c r="G6" i="10" s="1"/>
  <c r="I14" i="2"/>
  <c r="H6" i="10" s="1"/>
  <c r="C15" i="2"/>
  <c r="D15" i="2"/>
  <c r="E15" i="2"/>
  <c r="F15" i="2"/>
  <c r="E7" i="10" s="1"/>
  <c r="G15" i="2"/>
  <c r="F7" i="10" s="1"/>
  <c r="H15" i="2"/>
  <c r="G7" i="10" s="1"/>
  <c r="I15" i="2"/>
  <c r="H7" i="10" s="1"/>
  <c r="C16" i="2"/>
  <c r="D16" i="2"/>
  <c r="E16" i="2"/>
  <c r="F16" i="2"/>
  <c r="E8" i="10" s="1"/>
  <c r="G16" i="2"/>
  <c r="F8" i="10" s="1"/>
  <c r="H16" i="2"/>
  <c r="G8" i="10" s="1"/>
  <c r="I16" i="2"/>
  <c r="H8" i="10" s="1"/>
  <c r="C17" i="2"/>
  <c r="D17" i="2"/>
  <c r="E17" i="2"/>
  <c r="F17" i="2"/>
  <c r="E9" i="10" s="1"/>
  <c r="G17" i="2"/>
  <c r="F9" i="10" s="1"/>
  <c r="H17" i="2"/>
  <c r="G9" i="10" s="1"/>
  <c r="I17" i="2"/>
  <c r="H9" i="10" s="1"/>
  <c r="C18" i="2"/>
  <c r="D18" i="2"/>
  <c r="E18" i="2"/>
  <c r="F18" i="2"/>
  <c r="E10" i="10" s="1"/>
  <c r="G18" i="2"/>
  <c r="F10" i="10" s="1"/>
  <c r="H18" i="2"/>
  <c r="G10" i="10" s="1"/>
  <c r="I18" i="2"/>
  <c r="H10" i="10" s="1"/>
  <c r="C19" i="2"/>
  <c r="D19" i="2"/>
  <c r="E19" i="2"/>
  <c r="F19" i="2"/>
  <c r="E11" i="10" s="1"/>
  <c r="G19" i="2"/>
  <c r="F11" i="10" s="1"/>
  <c r="H19" i="2"/>
  <c r="G11" i="10" s="1"/>
  <c r="I19" i="2"/>
  <c r="H11" i="10" s="1"/>
  <c r="C20" i="2"/>
  <c r="D20" i="2"/>
  <c r="E20" i="2"/>
  <c r="F20" i="2"/>
  <c r="E12" i="10" s="1"/>
  <c r="G20" i="2"/>
  <c r="F12" i="10" s="1"/>
  <c r="H20" i="2"/>
  <c r="G12" i="10" s="1"/>
  <c r="I20" i="2"/>
  <c r="H12" i="10" s="1"/>
  <c r="C21" i="2"/>
  <c r="D21" i="2"/>
  <c r="E21" i="2"/>
  <c r="F21" i="2"/>
  <c r="E13" i="10" s="1"/>
  <c r="G21" i="2"/>
  <c r="F13" i="10" s="1"/>
  <c r="H21" i="2"/>
  <c r="G13" i="10" s="1"/>
  <c r="I21" i="2"/>
  <c r="H13" i="10" s="1"/>
  <c r="C22" i="2"/>
  <c r="D22" i="2"/>
  <c r="E22" i="2"/>
  <c r="F22" i="2"/>
  <c r="E14" i="10" s="1"/>
  <c r="G22" i="2"/>
  <c r="F14" i="10" s="1"/>
  <c r="H22" i="2"/>
  <c r="G14" i="10" s="1"/>
  <c r="I22" i="2"/>
  <c r="H14" i="10" s="1"/>
  <c r="C23" i="2"/>
  <c r="D23" i="2"/>
  <c r="E23" i="2"/>
  <c r="F23" i="2"/>
  <c r="E15" i="10" s="1"/>
  <c r="G23" i="2"/>
  <c r="F15" i="10" s="1"/>
  <c r="H23" i="2"/>
  <c r="G15" i="10" s="1"/>
  <c r="I23" i="2"/>
  <c r="H15" i="10" s="1"/>
  <c r="C24" i="2"/>
  <c r="D24" i="2"/>
  <c r="E24" i="2"/>
  <c r="F24" i="2"/>
  <c r="E16" i="10" s="1"/>
  <c r="G24" i="2"/>
  <c r="F16" i="10" s="1"/>
  <c r="H24" i="2"/>
  <c r="G16" i="10" s="1"/>
  <c r="I24" i="2"/>
  <c r="H16" i="10" s="1"/>
  <c r="C25" i="2"/>
  <c r="D25" i="2"/>
  <c r="E25" i="2"/>
  <c r="F25" i="2"/>
  <c r="E17" i="10" s="1"/>
  <c r="G25" i="2"/>
  <c r="F17" i="10" s="1"/>
  <c r="H25" i="2"/>
  <c r="G17" i="10" s="1"/>
  <c r="I25" i="2"/>
  <c r="H17" i="10" s="1"/>
  <c r="C26" i="2"/>
  <c r="D26" i="2"/>
  <c r="E26" i="2"/>
  <c r="F26" i="2"/>
  <c r="E18" i="10" s="1"/>
  <c r="G26" i="2"/>
  <c r="F18" i="10" s="1"/>
  <c r="H26" i="2"/>
  <c r="G18" i="10" s="1"/>
  <c r="I26" i="2"/>
  <c r="H18" i="10" s="1"/>
  <c r="C27" i="2"/>
  <c r="D27" i="2"/>
  <c r="E27" i="2"/>
  <c r="F27" i="2"/>
  <c r="E19" i="10" s="1"/>
  <c r="G27" i="2"/>
  <c r="F19" i="10" s="1"/>
  <c r="H27" i="2"/>
  <c r="G19" i="10" s="1"/>
  <c r="I27" i="2"/>
  <c r="H19" i="10" s="1"/>
  <c r="C28" i="2"/>
  <c r="D28" i="2"/>
  <c r="E28" i="2"/>
  <c r="F28" i="2"/>
  <c r="E20" i="10" s="1"/>
  <c r="G28" i="2"/>
  <c r="F20" i="10" s="1"/>
  <c r="H28" i="2"/>
  <c r="G20" i="10" s="1"/>
  <c r="I28" i="2"/>
  <c r="H20" i="10" s="1"/>
  <c r="F6" i="2"/>
</calcChain>
</file>

<file path=xl/sharedStrings.xml><?xml version="1.0" encoding="utf-8"?>
<sst xmlns="http://schemas.openxmlformats.org/spreadsheetml/2006/main" count="48" uniqueCount="44">
  <si>
    <t>cavity no</t>
  </si>
  <si>
    <t>Prod Q</t>
  </si>
  <si>
    <t>0.1-0.5</t>
  </si>
  <si>
    <t>0.50-0.8</t>
  </si>
  <si>
    <t>0.8-1.5</t>
  </si>
  <si>
    <t>Imputs</t>
  </si>
  <si>
    <t>Raw Material Costs</t>
  </si>
  <si>
    <t xml:space="preserve">TABLE 1 </t>
  </si>
  <si>
    <t>Cavities</t>
  </si>
  <si>
    <t>Production volume</t>
  </si>
  <si>
    <t>Difficulty level</t>
  </si>
  <si>
    <t>Fixed time to start (h)</t>
  </si>
  <si>
    <t>Weight (kg)</t>
  </si>
  <si>
    <t>Cost/kg (EUR)</t>
  </si>
  <si>
    <t>Weight of sprue, gates, etc.(kg)</t>
  </si>
  <si>
    <t>Default time/Cavity (h)</t>
  </si>
  <si>
    <t>Mold Making Cost</t>
  </si>
  <si>
    <t>Hourly CNC op. rate** (EUR)</t>
  </si>
  <si>
    <t>** - adjusted to stay at break even working at 50% workload</t>
  </si>
  <si>
    <t>Raw material cost* (EUR)</t>
  </si>
  <si>
    <t>Manufacturing Costs</t>
  </si>
  <si>
    <t>TABLE 2</t>
  </si>
  <si>
    <t>Inputs</t>
  </si>
  <si>
    <t>Cycle time for 1 cavity (h)</t>
  </si>
  <si>
    <t>* - due to increased amount of the cavities the cycle time increases accordingly and it depends on part size</t>
  </si>
  <si>
    <t>Prolonged cycle time per cavity* (h)</t>
  </si>
  <si>
    <t>TABLE 3</t>
  </si>
  <si>
    <t>Hourly operators rate** (EUR)</t>
  </si>
  <si>
    <t>Machine depretiation per hour (EUR)</t>
  </si>
  <si>
    <t>Consumables and other per hour (EUR)</t>
  </si>
  <si>
    <t>Machine depreciation per hour (EUR)</t>
  </si>
  <si>
    <t>CAD Design</t>
  </si>
  <si>
    <t>1-50k***</t>
  </si>
  <si>
    <t>* - cavity number does not effect mold size</t>
  </si>
  <si>
    <t>Prod. Q vs. Cavities</t>
  </si>
  <si>
    <t>Surface finish</t>
  </si>
  <si>
    <t>Non-cosmetic</t>
  </si>
  <si>
    <t>Polished</t>
  </si>
  <si>
    <t>EDM</t>
  </si>
  <si>
    <t>1.1-1.3</t>
  </si>
  <si>
    <t>1.3-1.5</t>
  </si>
  <si>
    <t>Low difficulty</t>
  </si>
  <si>
    <t>Medium difficulty</t>
  </si>
  <si>
    <t>High difficulty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</si>
</sst>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Fill="1"/>
    <xf numFmtId="2" fontId="0" fillId="2" borderId="0" xfId="0" applyNumberFormat="1" applyFill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'Raw Materials'!$A$8</c:f>
              <c:strCache>
                <c:ptCount val="1"/>
                <c:pt idx="0">
                  <c:v>100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Materials'!$C$8:$I$8</c:f>
              <c:numCache>
                <c:formatCode>0.00</c:formatCode>
                <c:ptCount val="7"/>
                <c:pt idx="0">
                  <c:v>16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8.5</c:v>
                </c:pt>
                <c:pt idx="5">
                  <c:v>8.25</c:v>
                </c:pt>
                <c:pt idx="6">
                  <c:v>8.1666666666666679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5C-47DA-84F0-E202C4DF1BF1}"/>
            </c:ext>
          </c:extLst>
        </c:ser>
        <c:ser>
          <c:idx val="1"/>
          <c:order val="1"/>
          <c:tx>
            <c:strRef>
              <c:f>'Raw Materials'!$A$9</c:f>
              <c:strCache>
                <c:ptCount val="1"/>
                <c:pt idx="0">
                  <c:v>1000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Materials'!$C$9:$I$9</c:f>
              <c:numCache>
                <c:formatCode>0.00</c:formatCode>
                <c:ptCount val="7"/>
                <c:pt idx="0">
                  <c:v>160</c:v>
                </c:pt>
                <c:pt idx="1">
                  <c:v>120</c:v>
                </c:pt>
                <c:pt idx="2">
                  <c:v>100</c:v>
                </c:pt>
                <c:pt idx="3">
                  <c:v>90</c:v>
                </c:pt>
                <c:pt idx="4">
                  <c:v>85</c:v>
                </c:pt>
                <c:pt idx="5">
                  <c:v>82.5</c:v>
                </c:pt>
                <c:pt idx="6">
                  <c:v>81.666666666666657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5C-47DA-84F0-E202C4DF1BF1}"/>
            </c:ext>
          </c:extLst>
        </c:ser>
        <c:ser>
          <c:idx val="2"/>
          <c:order val="2"/>
          <c:tx>
            <c:strRef>
              <c:f>'Raw Materials'!$A$10</c:f>
              <c:strCache>
                <c:ptCount val="1"/>
                <c:pt idx="0">
                  <c:v>2000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Materials'!$C$10:$I$10</c:f>
              <c:numCache>
                <c:formatCode>0.00</c:formatCode>
                <c:ptCount val="7"/>
                <c:pt idx="0">
                  <c:v>320</c:v>
                </c:pt>
                <c:pt idx="1">
                  <c:v>240</c:v>
                </c:pt>
                <c:pt idx="2">
                  <c:v>200</c:v>
                </c:pt>
                <c:pt idx="3">
                  <c:v>180</c:v>
                </c:pt>
                <c:pt idx="4">
                  <c:v>170</c:v>
                </c:pt>
                <c:pt idx="5">
                  <c:v>165</c:v>
                </c:pt>
                <c:pt idx="6">
                  <c:v>163.33333333333331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5C-47DA-84F0-E202C4DF1BF1}"/>
            </c:ext>
          </c:extLst>
        </c:ser>
        <c:ser>
          <c:idx val="3"/>
          <c:order val="3"/>
          <c:tx>
            <c:strRef>
              <c:f>'Raw Materials'!$A$11</c:f>
              <c:strCache>
                <c:ptCount val="1"/>
                <c:pt idx="0">
                  <c:v>3000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Materials'!$C$11:$I$11</c:f>
              <c:numCache>
                <c:formatCode>0.00</c:formatCode>
                <c:ptCount val="7"/>
                <c:pt idx="0">
                  <c:v>480</c:v>
                </c:pt>
                <c:pt idx="1">
                  <c:v>360</c:v>
                </c:pt>
                <c:pt idx="2">
                  <c:v>300</c:v>
                </c:pt>
                <c:pt idx="3">
                  <c:v>270</c:v>
                </c:pt>
                <c:pt idx="4">
                  <c:v>255.00000000000003</c:v>
                </c:pt>
                <c:pt idx="5">
                  <c:v>247.5</c:v>
                </c:pt>
                <c:pt idx="6">
                  <c:v>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5C-47DA-84F0-E202C4DF1BF1}"/>
            </c:ext>
          </c:extLst>
        </c:ser>
        <c:ser>
          <c:idx val="4"/>
          <c:order val="4"/>
          <c:tx>
            <c:strRef>
              <c:f>'Raw Materials'!$A$12</c:f>
              <c:strCache>
                <c:ptCount val="1"/>
                <c:pt idx="0">
                  <c:v>4000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Materials'!$C$12:$I$12</c:f>
              <c:numCache>
                <c:formatCode>0.00</c:formatCode>
                <c:ptCount val="7"/>
                <c:pt idx="0">
                  <c:v>640</c:v>
                </c:pt>
                <c:pt idx="1">
                  <c:v>480</c:v>
                </c:pt>
                <c:pt idx="2">
                  <c:v>400</c:v>
                </c:pt>
                <c:pt idx="3">
                  <c:v>360</c:v>
                </c:pt>
                <c:pt idx="4">
                  <c:v>340</c:v>
                </c:pt>
                <c:pt idx="5">
                  <c:v>330</c:v>
                </c:pt>
                <c:pt idx="6">
                  <c:v>326.66666666666663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5C-47DA-84F0-E202C4DF1BF1}"/>
            </c:ext>
          </c:extLst>
        </c:ser>
        <c:ser>
          <c:idx val="5"/>
          <c:order val="5"/>
          <c:tx>
            <c:strRef>
              <c:f>'Raw Materials'!$A$13</c:f>
              <c:strCache>
                <c:ptCount val="1"/>
                <c:pt idx="0">
                  <c:v>5000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Materials'!$C$13:$I$13</c:f>
              <c:numCache>
                <c:formatCode>0.00</c:formatCode>
                <c:ptCount val="7"/>
                <c:pt idx="0">
                  <c:v>800</c:v>
                </c:pt>
                <c:pt idx="1">
                  <c:v>600</c:v>
                </c:pt>
                <c:pt idx="2">
                  <c:v>500</c:v>
                </c:pt>
                <c:pt idx="3">
                  <c:v>450</c:v>
                </c:pt>
                <c:pt idx="4">
                  <c:v>425.00000000000006</c:v>
                </c:pt>
                <c:pt idx="5">
                  <c:v>412.5</c:v>
                </c:pt>
                <c:pt idx="6">
                  <c:v>408.33333333333337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C5C-47DA-84F0-E202C4DF1BF1}"/>
            </c:ext>
          </c:extLst>
        </c:ser>
        <c:ser>
          <c:idx val="6"/>
          <c:order val="6"/>
          <c:tx>
            <c:strRef>
              <c:f>'Raw Materials'!$A$14</c:f>
              <c:strCache>
                <c:ptCount val="1"/>
                <c:pt idx="0">
                  <c:v>6000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Materials'!$C$14:$I$14</c:f>
              <c:numCache>
                <c:formatCode>0.00</c:formatCode>
                <c:ptCount val="7"/>
                <c:pt idx="0">
                  <c:v>960</c:v>
                </c:pt>
                <c:pt idx="1">
                  <c:v>720</c:v>
                </c:pt>
                <c:pt idx="2">
                  <c:v>600</c:v>
                </c:pt>
                <c:pt idx="3">
                  <c:v>540</c:v>
                </c:pt>
                <c:pt idx="4">
                  <c:v>510.00000000000006</c:v>
                </c:pt>
                <c:pt idx="5">
                  <c:v>495</c:v>
                </c:pt>
                <c:pt idx="6">
                  <c:v>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C5C-47DA-84F0-E202C4DF1BF1}"/>
            </c:ext>
          </c:extLst>
        </c:ser>
        <c:ser>
          <c:idx val="7"/>
          <c:order val="7"/>
          <c:tx>
            <c:strRef>
              <c:f>'Raw Materials'!$A$15</c:f>
              <c:strCache>
                <c:ptCount val="1"/>
                <c:pt idx="0">
                  <c:v>7000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Materials'!$C$15:$I$15</c:f>
              <c:numCache>
                <c:formatCode>0.00</c:formatCode>
                <c:ptCount val="7"/>
                <c:pt idx="0">
                  <c:v>1120</c:v>
                </c:pt>
                <c:pt idx="1">
                  <c:v>840</c:v>
                </c:pt>
                <c:pt idx="2">
                  <c:v>700</c:v>
                </c:pt>
                <c:pt idx="3">
                  <c:v>630</c:v>
                </c:pt>
                <c:pt idx="4">
                  <c:v>595</c:v>
                </c:pt>
                <c:pt idx="5">
                  <c:v>577.5</c:v>
                </c:pt>
                <c:pt idx="6">
                  <c:v>571.66666666666674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C5C-47DA-84F0-E202C4DF1BF1}"/>
            </c:ext>
          </c:extLst>
        </c:ser>
        <c:ser>
          <c:idx val="8"/>
          <c:order val="8"/>
          <c:tx>
            <c:strRef>
              <c:f>'Raw Materials'!$A$16</c:f>
              <c:strCache>
                <c:ptCount val="1"/>
                <c:pt idx="0">
                  <c:v>8000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Materials'!$C$16:$I$16</c:f>
              <c:numCache>
                <c:formatCode>0.00</c:formatCode>
                <c:ptCount val="7"/>
                <c:pt idx="0">
                  <c:v>1280</c:v>
                </c:pt>
                <c:pt idx="1">
                  <c:v>960</c:v>
                </c:pt>
                <c:pt idx="2">
                  <c:v>800</c:v>
                </c:pt>
                <c:pt idx="3">
                  <c:v>720</c:v>
                </c:pt>
                <c:pt idx="4">
                  <c:v>680</c:v>
                </c:pt>
                <c:pt idx="5">
                  <c:v>660</c:v>
                </c:pt>
                <c:pt idx="6">
                  <c:v>653.33333333333326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C5C-47DA-84F0-E202C4DF1BF1}"/>
            </c:ext>
          </c:extLst>
        </c:ser>
        <c:ser>
          <c:idx val="9"/>
          <c:order val="9"/>
          <c:tx>
            <c:strRef>
              <c:f>'Raw Materials'!$A$17</c:f>
              <c:strCache>
                <c:ptCount val="1"/>
                <c:pt idx="0">
                  <c:v>9000</c:v>
                </c:pt>
              </c:strCache>
            </c:strRef>
          </c:tx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Materials'!$C$17:$I$17</c:f>
              <c:numCache>
                <c:formatCode>0.00</c:formatCode>
                <c:ptCount val="7"/>
                <c:pt idx="0">
                  <c:v>1440</c:v>
                </c:pt>
                <c:pt idx="1">
                  <c:v>1080</c:v>
                </c:pt>
                <c:pt idx="2">
                  <c:v>900</c:v>
                </c:pt>
                <c:pt idx="3">
                  <c:v>810</c:v>
                </c:pt>
                <c:pt idx="4">
                  <c:v>765</c:v>
                </c:pt>
                <c:pt idx="5">
                  <c:v>742.5</c:v>
                </c:pt>
                <c:pt idx="6">
                  <c:v>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C5C-47DA-84F0-E202C4DF1BF1}"/>
            </c:ext>
          </c:extLst>
        </c:ser>
        <c:ser>
          <c:idx val="10"/>
          <c:order val="10"/>
          <c:tx>
            <c:strRef>
              <c:f>'Raw Materials'!$A$18</c:f>
              <c:strCache>
                <c:ptCount val="1"/>
                <c:pt idx="0">
                  <c:v>10000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Materials'!$C$18:$I$18</c:f>
              <c:numCache>
                <c:formatCode>0.00</c:formatCode>
                <c:ptCount val="7"/>
                <c:pt idx="0">
                  <c:v>1600</c:v>
                </c:pt>
                <c:pt idx="1">
                  <c:v>1200</c:v>
                </c:pt>
                <c:pt idx="2">
                  <c:v>1000</c:v>
                </c:pt>
                <c:pt idx="3">
                  <c:v>900</c:v>
                </c:pt>
                <c:pt idx="4">
                  <c:v>850.00000000000011</c:v>
                </c:pt>
                <c:pt idx="5">
                  <c:v>825</c:v>
                </c:pt>
                <c:pt idx="6">
                  <c:v>816.66666666666674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C5C-47DA-84F0-E202C4DF1BF1}"/>
            </c:ext>
          </c:extLst>
        </c:ser>
        <c:ser>
          <c:idx val="11"/>
          <c:order val="11"/>
          <c:tx>
            <c:strRef>
              <c:f>'Raw Materials'!$A$19</c:f>
              <c:strCache>
                <c:ptCount val="1"/>
                <c:pt idx="0">
                  <c:v>15000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Materials'!$C$19:$I$19</c:f>
              <c:numCache>
                <c:formatCode>0.00</c:formatCode>
                <c:ptCount val="7"/>
                <c:pt idx="0">
                  <c:v>2400</c:v>
                </c:pt>
                <c:pt idx="1">
                  <c:v>1800</c:v>
                </c:pt>
                <c:pt idx="2">
                  <c:v>1500</c:v>
                </c:pt>
                <c:pt idx="3">
                  <c:v>1350</c:v>
                </c:pt>
                <c:pt idx="4">
                  <c:v>1275</c:v>
                </c:pt>
                <c:pt idx="5">
                  <c:v>1237.5</c:v>
                </c:pt>
                <c:pt idx="6">
                  <c:v>1225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C5C-47DA-84F0-E202C4DF1BF1}"/>
            </c:ext>
          </c:extLst>
        </c:ser>
        <c:ser>
          <c:idx val="12"/>
          <c:order val="12"/>
          <c:tx>
            <c:strRef>
              <c:f>'Raw Materials'!$A$20</c:f>
              <c:strCache>
                <c:ptCount val="1"/>
                <c:pt idx="0">
                  <c:v>20000</c:v>
                </c:pt>
              </c:strCache>
            </c:strRef>
          </c:tx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Materials'!$C$20:$I$20</c:f>
              <c:numCache>
                <c:formatCode>0.00</c:formatCode>
                <c:ptCount val="7"/>
                <c:pt idx="0">
                  <c:v>3200</c:v>
                </c:pt>
                <c:pt idx="1">
                  <c:v>2400</c:v>
                </c:pt>
                <c:pt idx="2">
                  <c:v>2000</c:v>
                </c:pt>
                <c:pt idx="3">
                  <c:v>1800</c:v>
                </c:pt>
                <c:pt idx="4">
                  <c:v>1700.0000000000002</c:v>
                </c:pt>
                <c:pt idx="5">
                  <c:v>1650</c:v>
                </c:pt>
                <c:pt idx="6">
                  <c:v>1633.3333333333335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C5C-47DA-84F0-E202C4DF1BF1}"/>
            </c:ext>
          </c:extLst>
        </c:ser>
        <c:ser>
          <c:idx val="13"/>
          <c:order val="13"/>
          <c:tx>
            <c:strRef>
              <c:f>'Raw Materials'!$A$21</c:f>
              <c:strCache>
                <c:ptCount val="1"/>
                <c:pt idx="0">
                  <c:v>25000</c:v>
                </c:pt>
              </c:strCache>
            </c:strRef>
          </c:tx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Materials'!$C$21:$I$21</c:f>
              <c:numCache>
                <c:formatCode>0.00</c:formatCode>
                <c:ptCount val="7"/>
                <c:pt idx="0">
                  <c:v>4000</c:v>
                </c:pt>
                <c:pt idx="1">
                  <c:v>3000</c:v>
                </c:pt>
                <c:pt idx="2">
                  <c:v>2500</c:v>
                </c:pt>
                <c:pt idx="3">
                  <c:v>2250</c:v>
                </c:pt>
                <c:pt idx="4">
                  <c:v>2125</c:v>
                </c:pt>
                <c:pt idx="5">
                  <c:v>2062.5</c:v>
                </c:pt>
                <c:pt idx="6">
                  <c:v>2041.6666666666667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C5C-47DA-84F0-E202C4DF1BF1}"/>
            </c:ext>
          </c:extLst>
        </c:ser>
        <c:ser>
          <c:idx val="14"/>
          <c:order val="14"/>
          <c:tx>
            <c:strRef>
              <c:f>'Raw Materials'!$A$22</c:f>
              <c:strCache>
                <c:ptCount val="1"/>
                <c:pt idx="0">
                  <c:v>30000</c:v>
                </c:pt>
              </c:strCache>
            </c:strRef>
          </c:tx>
          <c:spPr>
            <a:ln w="95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Materials'!$C$22:$I$22</c:f>
              <c:numCache>
                <c:formatCode>0.00</c:formatCode>
                <c:ptCount val="7"/>
                <c:pt idx="0">
                  <c:v>4800</c:v>
                </c:pt>
                <c:pt idx="1">
                  <c:v>3600</c:v>
                </c:pt>
                <c:pt idx="2">
                  <c:v>3000</c:v>
                </c:pt>
                <c:pt idx="3">
                  <c:v>2700</c:v>
                </c:pt>
                <c:pt idx="4">
                  <c:v>2550</c:v>
                </c:pt>
                <c:pt idx="5">
                  <c:v>2475</c:v>
                </c:pt>
                <c:pt idx="6">
                  <c:v>2450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C5C-47DA-84F0-E202C4DF1BF1}"/>
            </c:ext>
          </c:extLst>
        </c:ser>
        <c:ser>
          <c:idx val="15"/>
          <c:order val="15"/>
          <c:tx>
            <c:strRef>
              <c:f>'Raw Materials'!$A$23</c:f>
              <c:strCache>
                <c:ptCount val="1"/>
                <c:pt idx="0">
                  <c:v>35000</c:v>
                </c:pt>
              </c:strCache>
            </c:strRef>
          </c:tx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Materials'!$C$23:$I$23</c:f>
              <c:numCache>
                <c:formatCode>0.00</c:formatCode>
                <c:ptCount val="7"/>
                <c:pt idx="0">
                  <c:v>5600</c:v>
                </c:pt>
                <c:pt idx="1">
                  <c:v>4200</c:v>
                </c:pt>
                <c:pt idx="2">
                  <c:v>3500</c:v>
                </c:pt>
                <c:pt idx="3">
                  <c:v>3150</c:v>
                </c:pt>
                <c:pt idx="4">
                  <c:v>2975</c:v>
                </c:pt>
                <c:pt idx="5">
                  <c:v>2887.5</c:v>
                </c:pt>
                <c:pt idx="6">
                  <c:v>2858.333333333333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5C-47DA-84F0-E202C4DF1BF1}"/>
            </c:ext>
          </c:extLst>
        </c:ser>
        <c:ser>
          <c:idx val="16"/>
          <c:order val="16"/>
          <c:tx>
            <c:strRef>
              <c:f>'Raw Materials'!$A$24</c:f>
              <c:strCache>
                <c:ptCount val="1"/>
                <c:pt idx="0">
                  <c:v>40000</c:v>
                </c:pt>
              </c:strCache>
            </c:strRef>
          </c:tx>
          <c:spPr>
            <a:ln w="95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Materials'!$C$24:$I$24</c:f>
              <c:numCache>
                <c:formatCode>0.00</c:formatCode>
                <c:ptCount val="7"/>
                <c:pt idx="0">
                  <c:v>6400</c:v>
                </c:pt>
                <c:pt idx="1">
                  <c:v>4800</c:v>
                </c:pt>
                <c:pt idx="2">
                  <c:v>4000</c:v>
                </c:pt>
                <c:pt idx="3">
                  <c:v>3600</c:v>
                </c:pt>
                <c:pt idx="4">
                  <c:v>3400.0000000000005</c:v>
                </c:pt>
                <c:pt idx="5">
                  <c:v>3300</c:v>
                </c:pt>
                <c:pt idx="6">
                  <c:v>3266.666666666667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C5C-47DA-84F0-E202C4DF1BF1}"/>
            </c:ext>
          </c:extLst>
        </c:ser>
        <c:ser>
          <c:idx val="17"/>
          <c:order val="17"/>
          <c:tx>
            <c:strRef>
              <c:f>'Raw Materials'!$A$25</c:f>
              <c:strCache>
                <c:ptCount val="1"/>
                <c:pt idx="0">
                  <c:v>45000</c:v>
                </c:pt>
              </c:strCache>
            </c:strRef>
          </c:tx>
          <c:spPr>
            <a:ln w="95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Materials'!$C$25:$I$25</c:f>
              <c:numCache>
                <c:formatCode>0.00</c:formatCode>
                <c:ptCount val="7"/>
                <c:pt idx="0">
                  <c:v>7200</c:v>
                </c:pt>
                <c:pt idx="1">
                  <c:v>5400</c:v>
                </c:pt>
                <c:pt idx="2">
                  <c:v>4500</c:v>
                </c:pt>
                <c:pt idx="3">
                  <c:v>4050</c:v>
                </c:pt>
                <c:pt idx="4">
                  <c:v>3825.0000000000005</c:v>
                </c:pt>
                <c:pt idx="5">
                  <c:v>3712.5</c:v>
                </c:pt>
                <c:pt idx="6">
                  <c:v>3675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C5C-47DA-84F0-E202C4DF1BF1}"/>
            </c:ext>
          </c:extLst>
        </c:ser>
        <c:ser>
          <c:idx val="18"/>
          <c:order val="18"/>
          <c:tx>
            <c:strRef>
              <c:f>'Raw Materials'!$A$26</c:f>
              <c:strCache>
                <c:ptCount val="1"/>
                <c:pt idx="0">
                  <c:v>50000</c:v>
                </c:pt>
              </c:strCache>
            </c:strRef>
          </c:tx>
          <c:spPr>
            <a:ln w="95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'Raw Materials'!$C$6:$I$6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'Raw Materials'!$C$26:$I$26</c:f>
              <c:numCache>
                <c:formatCode>0.00</c:formatCode>
                <c:ptCount val="7"/>
                <c:pt idx="0">
                  <c:v>8000</c:v>
                </c:pt>
                <c:pt idx="1">
                  <c:v>6000</c:v>
                </c:pt>
                <c:pt idx="2">
                  <c:v>5000</c:v>
                </c:pt>
                <c:pt idx="3">
                  <c:v>4500</c:v>
                </c:pt>
                <c:pt idx="4">
                  <c:v>4250</c:v>
                </c:pt>
                <c:pt idx="5">
                  <c:v>4125</c:v>
                </c:pt>
                <c:pt idx="6">
                  <c:v>4083.3333333333335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C5C-47DA-84F0-E202C4DF1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113312"/>
        <c:axId val="438122496"/>
      </c:scatterChart>
      <c:valAx>
        <c:axId val="438113312"/>
        <c:scaling>
          <c:orientation val="minMax"/>
          <c:max val="48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Cavity Number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38122496"/>
        <c:crosses val="autoZero"/>
        <c:crossBetween val="midCat"/>
        <c:majorUnit val="8"/>
        <c:minorUnit val="1"/>
      </c:valAx>
      <c:valAx>
        <c:axId val="43812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Raw material cost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#,##0\ [$€-427]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38113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7580658062903"/>
          <c:y val="5.6682786975374835E-2"/>
          <c:w val="0.8542520016756423"/>
          <c:h val="0.716285001215210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'Mold Making'!$A$13</c:f>
              <c:strCache>
                <c:ptCount val="1"/>
                <c:pt idx="0">
                  <c:v>1-50k***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'Mold Making'!$C$11:$I$11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'Mold Making'!$C$13:$I$13</c:f>
              <c:numCache>
                <c:formatCode>General</c:formatCode>
                <c:ptCount val="7"/>
                <c:pt idx="0">
                  <c:v>3239</c:v>
                </c:pt>
                <c:pt idx="1">
                  <c:v>3298</c:v>
                </c:pt>
                <c:pt idx="2">
                  <c:v>3416</c:v>
                </c:pt>
                <c:pt idx="3">
                  <c:v>3652</c:v>
                </c:pt>
                <c:pt idx="4">
                  <c:v>4124</c:v>
                </c:pt>
                <c:pt idx="5">
                  <c:v>5068</c:v>
                </c:pt>
                <c:pt idx="6">
                  <c:v>6012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8C-43AA-BDA2-97F87CD2C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133744"/>
        <c:axId val="370134072"/>
      </c:scatterChart>
      <c:valAx>
        <c:axId val="370133744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Cavity Number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70134072"/>
        <c:crosses val="autoZero"/>
        <c:crossBetween val="midCat"/>
        <c:majorUnit val="8"/>
        <c:minorUnit val="1"/>
      </c:valAx>
      <c:valAx>
        <c:axId val="37013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Mold Cost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#,##0\ [$€-425]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7013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'Manufacturing Costs'!$A$9</c:f>
              <c:strCache>
                <c:ptCount val="1"/>
                <c:pt idx="0">
                  <c:v>Prod Q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Costs'!$C$9:$I$9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8F-4D5F-AC5D-99CA4C3AFCFC}"/>
            </c:ext>
          </c:extLst>
        </c:ser>
        <c:ser>
          <c:idx val="1"/>
          <c:order val="1"/>
          <c:tx>
            <c:strRef>
              <c:f>'Manufacturing Costs'!$A$10</c:f>
              <c:strCache>
                <c:ptCount val="1"/>
                <c:pt idx="0">
                  <c:v>100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Costs'!$C$10:$I$10</c:f>
              <c:numCache>
                <c:formatCode>General</c:formatCode>
                <c:ptCount val="7"/>
                <c:pt idx="0">
                  <c:v>15.099937499999999</c:v>
                </c:pt>
                <c:pt idx="1">
                  <c:v>8.0520312500000006</c:v>
                </c:pt>
                <c:pt idx="2">
                  <c:v>4.5280781249999995</c:v>
                </c:pt>
                <c:pt idx="3">
                  <c:v>2.7661015625000003</c:v>
                </c:pt>
                <c:pt idx="4">
                  <c:v>1.88511328125</c:v>
                </c:pt>
                <c:pt idx="5">
                  <c:v>1.444619140625</c:v>
                </c:pt>
                <c:pt idx="6">
                  <c:v>1.2977877604166668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8F-4D5F-AC5D-99CA4C3AFCFC}"/>
            </c:ext>
          </c:extLst>
        </c:ser>
        <c:ser>
          <c:idx val="2"/>
          <c:order val="2"/>
          <c:tx>
            <c:strRef>
              <c:f>'Manufacturing Costs'!$A$11</c:f>
              <c:strCache>
                <c:ptCount val="1"/>
                <c:pt idx="0">
                  <c:v>1000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Costs'!$C$11:$I$11</c:f>
              <c:numCache>
                <c:formatCode>General</c:formatCode>
                <c:ptCount val="7"/>
                <c:pt idx="0">
                  <c:v>150.99937499999999</c:v>
                </c:pt>
                <c:pt idx="1">
                  <c:v>80.520312500000003</c:v>
                </c:pt>
                <c:pt idx="2">
                  <c:v>45.280781250000004</c:v>
                </c:pt>
                <c:pt idx="3">
                  <c:v>27.661015625000005</c:v>
                </c:pt>
                <c:pt idx="4">
                  <c:v>18.851132812499998</c:v>
                </c:pt>
                <c:pt idx="5">
                  <c:v>14.44619140625</c:v>
                </c:pt>
                <c:pt idx="6">
                  <c:v>12.977877604166666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8F-4D5F-AC5D-99CA4C3AFCFC}"/>
            </c:ext>
          </c:extLst>
        </c:ser>
        <c:ser>
          <c:idx val="3"/>
          <c:order val="3"/>
          <c:tx>
            <c:strRef>
              <c:f>'Manufacturing Costs'!$A$12</c:f>
              <c:strCache>
                <c:ptCount val="1"/>
                <c:pt idx="0">
                  <c:v>2000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Costs'!$C$12:$I$12</c:f>
              <c:numCache>
                <c:formatCode>General</c:formatCode>
                <c:ptCount val="7"/>
                <c:pt idx="0">
                  <c:v>301.99874999999997</c:v>
                </c:pt>
                <c:pt idx="1">
                  <c:v>161.04062500000001</c:v>
                </c:pt>
                <c:pt idx="2">
                  <c:v>90.561562500000008</c:v>
                </c:pt>
                <c:pt idx="3">
                  <c:v>55.322031250000009</c:v>
                </c:pt>
                <c:pt idx="4">
                  <c:v>37.702265624999995</c:v>
                </c:pt>
                <c:pt idx="5">
                  <c:v>28.892382812499999</c:v>
                </c:pt>
                <c:pt idx="6">
                  <c:v>25.955755208333333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8F-4D5F-AC5D-99CA4C3AFCFC}"/>
            </c:ext>
          </c:extLst>
        </c:ser>
        <c:ser>
          <c:idx val="4"/>
          <c:order val="4"/>
          <c:tx>
            <c:strRef>
              <c:f>'Manufacturing Costs'!$A$13</c:f>
              <c:strCache>
                <c:ptCount val="1"/>
                <c:pt idx="0">
                  <c:v>3000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Costs'!$C$13:$I$13</c:f>
              <c:numCache>
                <c:formatCode>General</c:formatCode>
                <c:ptCount val="7"/>
                <c:pt idx="0">
                  <c:v>452.99812499999996</c:v>
                </c:pt>
                <c:pt idx="1">
                  <c:v>241.56093750000002</c:v>
                </c:pt>
                <c:pt idx="2">
                  <c:v>135.84234375</c:v>
                </c:pt>
                <c:pt idx="3">
                  <c:v>82.983046874999999</c:v>
                </c:pt>
                <c:pt idx="4">
                  <c:v>56.5533984375</c:v>
                </c:pt>
                <c:pt idx="5">
                  <c:v>43.338574218749997</c:v>
                </c:pt>
                <c:pt idx="6">
                  <c:v>38.933632812500008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8F-4D5F-AC5D-99CA4C3AFCFC}"/>
            </c:ext>
          </c:extLst>
        </c:ser>
        <c:ser>
          <c:idx val="5"/>
          <c:order val="5"/>
          <c:tx>
            <c:strRef>
              <c:f>'Manufacturing Costs'!$A$14</c:f>
              <c:strCache>
                <c:ptCount val="1"/>
                <c:pt idx="0">
                  <c:v>4000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Costs'!$C$14:$I$14</c:f>
              <c:numCache>
                <c:formatCode>General</c:formatCode>
                <c:ptCount val="7"/>
                <c:pt idx="0">
                  <c:v>603.99749999999995</c:v>
                </c:pt>
                <c:pt idx="1">
                  <c:v>322.08125000000001</c:v>
                </c:pt>
                <c:pt idx="2">
                  <c:v>181.12312500000002</c:v>
                </c:pt>
                <c:pt idx="3">
                  <c:v>110.64406250000002</c:v>
                </c:pt>
                <c:pt idx="4">
                  <c:v>75.404531249999991</c:v>
                </c:pt>
                <c:pt idx="5">
                  <c:v>57.784765624999999</c:v>
                </c:pt>
                <c:pt idx="6">
                  <c:v>51.911510416666665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8F-4D5F-AC5D-99CA4C3AFCFC}"/>
            </c:ext>
          </c:extLst>
        </c:ser>
        <c:ser>
          <c:idx val="6"/>
          <c:order val="6"/>
          <c:tx>
            <c:strRef>
              <c:f>'Manufacturing Costs'!$A$15</c:f>
              <c:strCache>
                <c:ptCount val="1"/>
                <c:pt idx="0">
                  <c:v>5000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Costs'!$C$15:$I$15</c:f>
              <c:numCache>
                <c:formatCode>General</c:formatCode>
                <c:ptCount val="7"/>
                <c:pt idx="0">
                  <c:v>754.99687500000005</c:v>
                </c:pt>
                <c:pt idx="1">
                  <c:v>402.60156250000006</c:v>
                </c:pt>
                <c:pt idx="2">
                  <c:v>226.40390625000001</c:v>
                </c:pt>
                <c:pt idx="3">
                  <c:v>138.30507812500002</c:v>
                </c:pt>
                <c:pt idx="4">
                  <c:v>94.255664062500003</c:v>
                </c:pt>
                <c:pt idx="5">
                  <c:v>72.23095703125</c:v>
                </c:pt>
                <c:pt idx="6">
                  <c:v>64.889388020833337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8F-4D5F-AC5D-99CA4C3AFCFC}"/>
            </c:ext>
          </c:extLst>
        </c:ser>
        <c:ser>
          <c:idx val="7"/>
          <c:order val="7"/>
          <c:tx>
            <c:strRef>
              <c:f>'Manufacturing Costs'!$A$16</c:f>
              <c:strCache>
                <c:ptCount val="1"/>
                <c:pt idx="0">
                  <c:v>6000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Costs'!$C$16:$I$16</c:f>
              <c:numCache>
                <c:formatCode>General</c:formatCode>
                <c:ptCount val="7"/>
                <c:pt idx="0">
                  <c:v>905.99624999999992</c:v>
                </c:pt>
                <c:pt idx="1">
                  <c:v>483.12187500000005</c:v>
                </c:pt>
                <c:pt idx="2">
                  <c:v>271.6846875</c:v>
                </c:pt>
                <c:pt idx="3">
                  <c:v>165.96609375</c:v>
                </c:pt>
                <c:pt idx="4">
                  <c:v>113.106796875</c:v>
                </c:pt>
                <c:pt idx="5">
                  <c:v>86.677148437499994</c:v>
                </c:pt>
                <c:pt idx="6">
                  <c:v>77.867265625000016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98F-4D5F-AC5D-99CA4C3AFCFC}"/>
            </c:ext>
          </c:extLst>
        </c:ser>
        <c:ser>
          <c:idx val="8"/>
          <c:order val="8"/>
          <c:tx>
            <c:strRef>
              <c:f>'Manufacturing Costs'!$A$17</c:f>
              <c:strCache>
                <c:ptCount val="1"/>
                <c:pt idx="0">
                  <c:v>7000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Costs'!$C$17:$I$17</c:f>
              <c:numCache>
                <c:formatCode>General</c:formatCode>
                <c:ptCount val="7"/>
                <c:pt idx="0">
                  <c:v>1056.995625</c:v>
                </c:pt>
                <c:pt idx="1">
                  <c:v>563.64218749999998</c:v>
                </c:pt>
                <c:pt idx="2">
                  <c:v>316.96546875000001</c:v>
                </c:pt>
                <c:pt idx="3">
                  <c:v>193.62710937500003</c:v>
                </c:pt>
                <c:pt idx="4">
                  <c:v>131.95792968749998</c:v>
                </c:pt>
                <c:pt idx="5">
                  <c:v>101.12333984375</c:v>
                </c:pt>
                <c:pt idx="6">
                  <c:v>90.84514322916668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98F-4D5F-AC5D-99CA4C3AFCFC}"/>
            </c:ext>
          </c:extLst>
        </c:ser>
        <c:ser>
          <c:idx val="9"/>
          <c:order val="9"/>
          <c:tx>
            <c:strRef>
              <c:f>'Manufacturing Costs'!$A$18</c:f>
              <c:strCache>
                <c:ptCount val="1"/>
                <c:pt idx="0">
                  <c:v>8000</c:v>
                </c:pt>
              </c:strCache>
            </c:strRef>
          </c:tx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Costs'!$C$18:$I$18</c:f>
              <c:numCache>
                <c:formatCode>General</c:formatCode>
                <c:ptCount val="7"/>
                <c:pt idx="0">
                  <c:v>1207.9949999999999</c:v>
                </c:pt>
                <c:pt idx="1">
                  <c:v>644.16250000000002</c:v>
                </c:pt>
                <c:pt idx="2">
                  <c:v>362.24625000000003</c:v>
                </c:pt>
                <c:pt idx="3">
                  <c:v>221.28812500000004</c:v>
                </c:pt>
                <c:pt idx="4">
                  <c:v>150.80906249999998</c:v>
                </c:pt>
                <c:pt idx="5">
                  <c:v>115.56953125</c:v>
                </c:pt>
                <c:pt idx="6">
                  <c:v>103.82302083333333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98F-4D5F-AC5D-99CA4C3AFCFC}"/>
            </c:ext>
          </c:extLst>
        </c:ser>
        <c:ser>
          <c:idx val="10"/>
          <c:order val="10"/>
          <c:tx>
            <c:strRef>
              <c:f>'Manufacturing Costs'!$A$19</c:f>
              <c:strCache>
                <c:ptCount val="1"/>
                <c:pt idx="0">
                  <c:v>9000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Costs'!$C$19:$I$19</c:f>
              <c:numCache>
                <c:formatCode>General</c:formatCode>
                <c:ptCount val="7"/>
                <c:pt idx="0">
                  <c:v>1358.994375</c:v>
                </c:pt>
                <c:pt idx="1">
                  <c:v>724.68281250000007</c:v>
                </c:pt>
                <c:pt idx="2">
                  <c:v>407.52703124999999</c:v>
                </c:pt>
                <c:pt idx="3">
                  <c:v>248.94914062500004</c:v>
                </c:pt>
                <c:pt idx="4">
                  <c:v>169.66019531250001</c:v>
                </c:pt>
                <c:pt idx="5">
                  <c:v>130.01572265625001</c:v>
                </c:pt>
                <c:pt idx="6">
                  <c:v>116.80089843750001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98F-4D5F-AC5D-99CA4C3AFCFC}"/>
            </c:ext>
          </c:extLst>
        </c:ser>
        <c:ser>
          <c:idx val="11"/>
          <c:order val="11"/>
          <c:tx>
            <c:strRef>
              <c:f>'Manufacturing Costs'!$A$20</c:f>
              <c:strCache>
                <c:ptCount val="1"/>
                <c:pt idx="0">
                  <c:v>10000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Costs'!$C$20:$I$20</c:f>
              <c:numCache>
                <c:formatCode>General</c:formatCode>
                <c:ptCount val="7"/>
                <c:pt idx="0">
                  <c:v>1509.9937500000001</c:v>
                </c:pt>
                <c:pt idx="1">
                  <c:v>805.20312500000011</c:v>
                </c:pt>
                <c:pt idx="2">
                  <c:v>452.80781250000001</c:v>
                </c:pt>
                <c:pt idx="3">
                  <c:v>276.61015625000005</c:v>
                </c:pt>
                <c:pt idx="4">
                  <c:v>188.51132812500001</c:v>
                </c:pt>
                <c:pt idx="5">
                  <c:v>144.4619140625</c:v>
                </c:pt>
                <c:pt idx="6">
                  <c:v>129.77877604166667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98F-4D5F-AC5D-99CA4C3AFCFC}"/>
            </c:ext>
          </c:extLst>
        </c:ser>
        <c:ser>
          <c:idx val="12"/>
          <c:order val="12"/>
          <c:tx>
            <c:strRef>
              <c:f>'Manufacturing Costs'!$A$21</c:f>
              <c:strCache>
                <c:ptCount val="1"/>
                <c:pt idx="0">
                  <c:v>15000</c:v>
                </c:pt>
              </c:strCache>
            </c:strRef>
          </c:tx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Costs'!$C$21:$I$21</c:f>
              <c:numCache>
                <c:formatCode>General</c:formatCode>
                <c:ptCount val="7"/>
                <c:pt idx="0">
                  <c:v>2264.9906249999999</c:v>
                </c:pt>
                <c:pt idx="1">
                  <c:v>1207.8046875</c:v>
                </c:pt>
                <c:pt idx="2">
                  <c:v>679.21171875000005</c:v>
                </c:pt>
                <c:pt idx="3">
                  <c:v>414.91523437500007</c:v>
                </c:pt>
                <c:pt idx="4">
                  <c:v>282.76699218749997</c:v>
                </c:pt>
                <c:pt idx="5">
                  <c:v>216.69287109375</c:v>
                </c:pt>
                <c:pt idx="6">
                  <c:v>194.66816406250004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98F-4D5F-AC5D-99CA4C3AFCFC}"/>
            </c:ext>
          </c:extLst>
        </c:ser>
        <c:ser>
          <c:idx val="13"/>
          <c:order val="13"/>
          <c:tx>
            <c:strRef>
              <c:f>'Manufacturing Costs'!$A$22</c:f>
              <c:strCache>
                <c:ptCount val="1"/>
                <c:pt idx="0">
                  <c:v>20000</c:v>
                </c:pt>
              </c:strCache>
            </c:strRef>
          </c:tx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Costs'!$C$22:$I$22</c:f>
              <c:numCache>
                <c:formatCode>General</c:formatCode>
                <c:ptCount val="7"/>
                <c:pt idx="0">
                  <c:v>3019.9875000000002</c:v>
                </c:pt>
                <c:pt idx="1">
                  <c:v>1610.4062500000002</c:v>
                </c:pt>
                <c:pt idx="2">
                  <c:v>905.61562500000002</c:v>
                </c:pt>
                <c:pt idx="3">
                  <c:v>553.22031250000009</c:v>
                </c:pt>
                <c:pt idx="4">
                  <c:v>377.02265625000001</c:v>
                </c:pt>
                <c:pt idx="5">
                  <c:v>288.923828125</c:v>
                </c:pt>
                <c:pt idx="6">
                  <c:v>259.55755208333335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98F-4D5F-AC5D-99CA4C3AFCFC}"/>
            </c:ext>
          </c:extLst>
        </c:ser>
        <c:ser>
          <c:idx val="14"/>
          <c:order val="14"/>
          <c:tx>
            <c:strRef>
              <c:f>'Manufacturing Costs'!$A$23</c:f>
              <c:strCache>
                <c:ptCount val="1"/>
                <c:pt idx="0">
                  <c:v>25000</c:v>
                </c:pt>
              </c:strCache>
            </c:strRef>
          </c:tx>
          <c:spPr>
            <a:ln w="95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Costs'!$C$23:$I$23</c:f>
              <c:numCache>
                <c:formatCode>General</c:formatCode>
                <c:ptCount val="7"/>
                <c:pt idx="0">
                  <c:v>3774.984375</c:v>
                </c:pt>
                <c:pt idx="1">
                  <c:v>2013.0078125</c:v>
                </c:pt>
                <c:pt idx="2">
                  <c:v>1132.01953125</c:v>
                </c:pt>
                <c:pt idx="3">
                  <c:v>691.525390625</c:v>
                </c:pt>
                <c:pt idx="4">
                  <c:v>471.2783203125</c:v>
                </c:pt>
                <c:pt idx="5">
                  <c:v>361.15478515625</c:v>
                </c:pt>
                <c:pt idx="6">
                  <c:v>324.44694010416669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98F-4D5F-AC5D-99CA4C3AFCFC}"/>
            </c:ext>
          </c:extLst>
        </c:ser>
        <c:ser>
          <c:idx val="15"/>
          <c:order val="15"/>
          <c:tx>
            <c:strRef>
              <c:f>'Manufacturing Costs'!$A$24</c:f>
              <c:strCache>
                <c:ptCount val="1"/>
                <c:pt idx="0">
                  <c:v>30000</c:v>
                </c:pt>
              </c:strCache>
            </c:strRef>
          </c:tx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Costs'!$C$24:$I$24</c:f>
              <c:numCache>
                <c:formatCode>General</c:formatCode>
                <c:ptCount val="7"/>
                <c:pt idx="0">
                  <c:v>4529.9812499999998</c:v>
                </c:pt>
                <c:pt idx="1">
                  <c:v>2415.609375</c:v>
                </c:pt>
                <c:pt idx="2">
                  <c:v>1358.4234375000001</c:v>
                </c:pt>
                <c:pt idx="3">
                  <c:v>829.83046875000014</c:v>
                </c:pt>
                <c:pt idx="4">
                  <c:v>565.53398437499993</c:v>
                </c:pt>
                <c:pt idx="5">
                  <c:v>433.3857421875</c:v>
                </c:pt>
                <c:pt idx="6">
                  <c:v>389.33632812500008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98F-4D5F-AC5D-99CA4C3AFCFC}"/>
            </c:ext>
          </c:extLst>
        </c:ser>
        <c:ser>
          <c:idx val="16"/>
          <c:order val="16"/>
          <c:tx>
            <c:strRef>
              <c:f>'Manufacturing Costs'!$A$25</c:f>
              <c:strCache>
                <c:ptCount val="1"/>
                <c:pt idx="0">
                  <c:v>35000</c:v>
                </c:pt>
              </c:strCache>
            </c:strRef>
          </c:tx>
          <c:spPr>
            <a:ln w="95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Costs'!$C$25:$I$25</c:f>
              <c:numCache>
                <c:formatCode>General</c:formatCode>
                <c:ptCount val="7"/>
                <c:pt idx="0">
                  <c:v>5284.9781249999996</c:v>
                </c:pt>
                <c:pt idx="1">
                  <c:v>2818.2109375</c:v>
                </c:pt>
                <c:pt idx="2">
                  <c:v>1584.82734375</c:v>
                </c:pt>
                <c:pt idx="3">
                  <c:v>968.13554687500016</c:v>
                </c:pt>
                <c:pt idx="4">
                  <c:v>659.78964843749998</c:v>
                </c:pt>
                <c:pt idx="5">
                  <c:v>505.61669921875</c:v>
                </c:pt>
                <c:pt idx="6">
                  <c:v>454.22571614583336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98F-4D5F-AC5D-99CA4C3AFCFC}"/>
            </c:ext>
          </c:extLst>
        </c:ser>
        <c:ser>
          <c:idx val="17"/>
          <c:order val="17"/>
          <c:tx>
            <c:strRef>
              <c:f>'Manufacturing Costs'!$A$26</c:f>
              <c:strCache>
                <c:ptCount val="1"/>
                <c:pt idx="0">
                  <c:v>40000</c:v>
                </c:pt>
              </c:strCache>
            </c:strRef>
          </c:tx>
          <c:spPr>
            <a:ln w="95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Costs'!$C$26:$I$26</c:f>
              <c:numCache>
                <c:formatCode>General</c:formatCode>
                <c:ptCount val="7"/>
                <c:pt idx="0">
                  <c:v>6039.9750000000004</c:v>
                </c:pt>
                <c:pt idx="1">
                  <c:v>3220.8125000000005</c:v>
                </c:pt>
                <c:pt idx="2">
                  <c:v>1811.23125</c:v>
                </c:pt>
                <c:pt idx="3">
                  <c:v>1106.4406250000002</c:v>
                </c:pt>
                <c:pt idx="4">
                  <c:v>754.04531250000002</c:v>
                </c:pt>
                <c:pt idx="5">
                  <c:v>577.84765625</c:v>
                </c:pt>
                <c:pt idx="6">
                  <c:v>519.1151041666667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98F-4D5F-AC5D-99CA4C3AFCFC}"/>
            </c:ext>
          </c:extLst>
        </c:ser>
        <c:ser>
          <c:idx val="18"/>
          <c:order val="18"/>
          <c:tx>
            <c:strRef>
              <c:f>'Manufacturing Costs'!$A$27</c:f>
              <c:strCache>
                <c:ptCount val="1"/>
                <c:pt idx="0">
                  <c:v>45000</c:v>
                </c:pt>
              </c:strCache>
            </c:strRef>
          </c:tx>
          <c:spPr>
            <a:ln w="95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Costs'!$C$27:$I$27</c:f>
              <c:numCache>
                <c:formatCode>General</c:formatCode>
                <c:ptCount val="7"/>
                <c:pt idx="0">
                  <c:v>6794.9718749999993</c:v>
                </c:pt>
                <c:pt idx="1">
                  <c:v>3623.4140625000005</c:v>
                </c:pt>
                <c:pt idx="2">
                  <c:v>2037.6351562499999</c:v>
                </c:pt>
                <c:pt idx="3">
                  <c:v>1244.7457031250001</c:v>
                </c:pt>
                <c:pt idx="4">
                  <c:v>848.30097656250007</c:v>
                </c:pt>
                <c:pt idx="5">
                  <c:v>650.07861328125</c:v>
                </c:pt>
                <c:pt idx="6">
                  <c:v>584.00449218750009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98F-4D5F-AC5D-99CA4C3AFCFC}"/>
            </c:ext>
          </c:extLst>
        </c:ser>
        <c:ser>
          <c:idx val="19"/>
          <c:order val="19"/>
          <c:tx>
            <c:strRef>
              <c:f>'Manufacturing Costs'!$A$28</c:f>
              <c:strCache>
                <c:ptCount val="1"/>
                <c:pt idx="0">
                  <c:v>50000</c:v>
                </c:pt>
              </c:strCache>
            </c:strRef>
          </c:tx>
          <c:spPr>
            <a:ln w="95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'Manufacturing Costs'!$C$8:$I$8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'Manufacturing Costs'!$C$28:$I$28</c:f>
              <c:numCache>
                <c:formatCode>General</c:formatCode>
                <c:ptCount val="7"/>
                <c:pt idx="0">
                  <c:v>7549.96875</c:v>
                </c:pt>
                <c:pt idx="1">
                  <c:v>4026.015625</c:v>
                </c:pt>
                <c:pt idx="2">
                  <c:v>2264.0390625</c:v>
                </c:pt>
                <c:pt idx="3">
                  <c:v>1383.05078125</c:v>
                </c:pt>
                <c:pt idx="4">
                  <c:v>942.556640625</c:v>
                </c:pt>
                <c:pt idx="5">
                  <c:v>722.3095703125</c:v>
                </c:pt>
                <c:pt idx="6">
                  <c:v>648.89388020833337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98F-4D5F-AC5D-99CA4C3AF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299920"/>
        <c:axId val="463298608"/>
      </c:scatterChart>
      <c:valAx>
        <c:axId val="463299920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Cavity Number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3298608"/>
        <c:crosses val="autoZero"/>
        <c:crossBetween val="midCat"/>
        <c:majorUnit val="8"/>
        <c:minorUnit val="1"/>
      </c:valAx>
      <c:valAx>
        <c:axId val="46329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Production Cost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#,##0\ [$€-427]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3299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'Project Cost'!$A$2</c:f>
              <c:strCache>
                <c:ptCount val="1"/>
                <c:pt idx="0">
                  <c:v>100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Cost'!$B$2:$H$2</c:f>
              <c:numCache>
                <c:formatCode>0.00</c:formatCode>
                <c:ptCount val="7"/>
                <c:pt idx="0">
                  <c:v>3270.0999375000001</c:v>
                </c:pt>
                <c:pt idx="1">
                  <c:v>3318.0520312499998</c:v>
                </c:pt>
                <c:pt idx="2">
                  <c:v>3430.5280781249999</c:v>
                </c:pt>
                <c:pt idx="3">
                  <c:v>3663.7661015624999</c:v>
                </c:pt>
                <c:pt idx="4">
                  <c:v>4134.3851132812497</c:v>
                </c:pt>
                <c:pt idx="5">
                  <c:v>5077.694619140625</c:v>
                </c:pt>
                <c:pt idx="6">
                  <c:v>6021.4644544270832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CE-4984-B515-8732F5EFCE4C}"/>
            </c:ext>
          </c:extLst>
        </c:ser>
        <c:ser>
          <c:idx val="1"/>
          <c:order val="1"/>
          <c:tx>
            <c:strRef>
              <c:f>'Project Cost'!$A$3</c:f>
              <c:strCache>
                <c:ptCount val="1"/>
                <c:pt idx="0">
                  <c:v>1000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Cost'!$B$3:$H$3</c:f>
              <c:numCache>
                <c:formatCode>0.00</c:formatCode>
                <c:ptCount val="7"/>
                <c:pt idx="0">
                  <c:v>3549.9993749999999</c:v>
                </c:pt>
                <c:pt idx="1">
                  <c:v>3498.5203124999998</c:v>
                </c:pt>
                <c:pt idx="2">
                  <c:v>3561.28078125</c:v>
                </c:pt>
                <c:pt idx="3">
                  <c:v>3769.6610156249999</c:v>
                </c:pt>
                <c:pt idx="4">
                  <c:v>4227.8511328124996</c:v>
                </c:pt>
                <c:pt idx="5">
                  <c:v>5164.9461914062504</c:v>
                </c:pt>
                <c:pt idx="6">
                  <c:v>6106.6445442708336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CE-4984-B515-8732F5EFCE4C}"/>
            </c:ext>
          </c:extLst>
        </c:ser>
        <c:ser>
          <c:idx val="2"/>
          <c:order val="2"/>
          <c:tx>
            <c:strRef>
              <c:f>'Project Cost'!$A$4</c:f>
              <c:strCache>
                <c:ptCount val="1"/>
                <c:pt idx="0">
                  <c:v>2000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Cost'!$B$4:$H$4</c:f>
              <c:numCache>
                <c:formatCode>0.00</c:formatCode>
                <c:ptCount val="7"/>
                <c:pt idx="0">
                  <c:v>3860.9987499999997</c:v>
                </c:pt>
                <c:pt idx="1">
                  <c:v>3699.0406250000001</c:v>
                </c:pt>
                <c:pt idx="2">
                  <c:v>3706.5615625</c:v>
                </c:pt>
                <c:pt idx="3">
                  <c:v>3887.3220312499998</c:v>
                </c:pt>
                <c:pt idx="4">
                  <c:v>4331.7022656250001</c:v>
                </c:pt>
                <c:pt idx="5">
                  <c:v>5261.8923828124998</c:v>
                </c:pt>
                <c:pt idx="6">
                  <c:v>6201.2890885416664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CE-4984-B515-8732F5EFCE4C}"/>
            </c:ext>
          </c:extLst>
        </c:ser>
        <c:ser>
          <c:idx val="3"/>
          <c:order val="3"/>
          <c:tx>
            <c:strRef>
              <c:f>'Project Cost'!$A$5</c:f>
              <c:strCache>
                <c:ptCount val="1"/>
                <c:pt idx="0">
                  <c:v>3000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Cost'!$B$5:$H$5</c:f>
              <c:numCache>
                <c:formatCode>0.00</c:formatCode>
                <c:ptCount val="7"/>
                <c:pt idx="0">
                  <c:v>4171.9981250000001</c:v>
                </c:pt>
                <c:pt idx="1">
                  <c:v>3899.5609374999999</c:v>
                </c:pt>
                <c:pt idx="2">
                  <c:v>3851.8423437500001</c:v>
                </c:pt>
                <c:pt idx="3">
                  <c:v>4004.9830468750001</c:v>
                </c:pt>
                <c:pt idx="4">
                  <c:v>4435.5533984374997</c:v>
                </c:pt>
                <c:pt idx="5">
                  <c:v>5358.8385742187502</c:v>
                </c:pt>
                <c:pt idx="6">
                  <c:v>6295.9336328125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CE-4984-B515-8732F5EFCE4C}"/>
            </c:ext>
          </c:extLst>
        </c:ser>
        <c:ser>
          <c:idx val="4"/>
          <c:order val="4"/>
          <c:tx>
            <c:strRef>
              <c:f>'Project Cost'!$A$6</c:f>
              <c:strCache>
                <c:ptCount val="1"/>
                <c:pt idx="0">
                  <c:v>4000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Cost'!$B$6:$H$6</c:f>
              <c:numCache>
                <c:formatCode>0.00</c:formatCode>
                <c:ptCount val="7"/>
                <c:pt idx="0">
                  <c:v>4482.9974999999995</c:v>
                </c:pt>
                <c:pt idx="1">
                  <c:v>4100.0812500000002</c:v>
                </c:pt>
                <c:pt idx="2">
                  <c:v>3997.1231250000001</c:v>
                </c:pt>
                <c:pt idx="3">
                  <c:v>4122.6440624999996</c:v>
                </c:pt>
                <c:pt idx="4">
                  <c:v>4539.4045312500002</c:v>
                </c:pt>
                <c:pt idx="5">
                  <c:v>5455.7847656249996</c:v>
                </c:pt>
                <c:pt idx="6">
                  <c:v>6390.5781770833337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CE-4984-B515-8732F5EFCE4C}"/>
            </c:ext>
          </c:extLst>
        </c:ser>
        <c:ser>
          <c:idx val="5"/>
          <c:order val="5"/>
          <c:tx>
            <c:strRef>
              <c:f>'Project Cost'!$A$7</c:f>
              <c:strCache>
                <c:ptCount val="1"/>
                <c:pt idx="0">
                  <c:v>5000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Cost'!$B$7:$H$7</c:f>
              <c:numCache>
                <c:formatCode>0.00</c:formatCode>
                <c:ptCount val="7"/>
                <c:pt idx="0">
                  <c:v>4793.9968749999998</c:v>
                </c:pt>
                <c:pt idx="1">
                  <c:v>4300.6015625</c:v>
                </c:pt>
                <c:pt idx="2">
                  <c:v>4142.4039062499996</c:v>
                </c:pt>
                <c:pt idx="3">
                  <c:v>4240.3050781250004</c:v>
                </c:pt>
                <c:pt idx="4">
                  <c:v>4643.2556640624998</c:v>
                </c:pt>
                <c:pt idx="5">
                  <c:v>5552.73095703125</c:v>
                </c:pt>
                <c:pt idx="6">
                  <c:v>6485.2227213541664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CE-4984-B515-8732F5EFCE4C}"/>
            </c:ext>
          </c:extLst>
        </c:ser>
        <c:ser>
          <c:idx val="6"/>
          <c:order val="6"/>
          <c:tx>
            <c:strRef>
              <c:f>'Project Cost'!$A$8</c:f>
              <c:strCache>
                <c:ptCount val="1"/>
                <c:pt idx="0">
                  <c:v>6000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Cost'!$B$8:$H$8</c:f>
              <c:numCache>
                <c:formatCode>0.00</c:formatCode>
                <c:ptCount val="7"/>
                <c:pt idx="0">
                  <c:v>5104.9962500000001</c:v>
                </c:pt>
                <c:pt idx="1">
                  <c:v>4501.1218749999998</c:v>
                </c:pt>
                <c:pt idx="2">
                  <c:v>4287.6846875000001</c:v>
                </c:pt>
                <c:pt idx="3">
                  <c:v>4357.9660937500003</c:v>
                </c:pt>
                <c:pt idx="4">
                  <c:v>4747.1067968750003</c:v>
                </c:pt>
                <c:pt idx="5">
                  <c:v>5649.6771484375004</c:v>
                </c:pt>
                <c:pt idx="6">
                  <c:v>6579.8672656250001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CE-4984-B515-8732F5EFCE4C}"/>
            </c:ext>
          </c:extLst>
        </c:ser>
        <c:ser>
          <c:idx val="7"/>
          <c:order val="7"/>
          <c:tx>
            <c:strRef>
              <c:f>'Project Cost'!$A$9</c:f>
              <c:strCache>
                <c:ptCount val="1"/>
                <c:pt idx="0">
                  <c:v>7000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Cost'!$B$9:$H$9</c:f>
              <c:numCache>
                <c:formatCode>0.00</c:formatCode>
                <c:ptCount val="7"/>
                <c:pt idx="0">
                  <c:v>5415.9956249999996</c:v>
                </c:pt>
                <c:pt idx="1">
                  <c:v>4701.6421874999996</c:v>
                </c:pt>
                <c:pt idx="2">
                  <c:v>4432.9654687499997</c:v>
                </c:pt>
                <c:pt idx="3">
                  <c:v>4475.6271093750001</c:v>
                </c:pt>
                <c:pt idx="4">
                  <c:v>4850.9579296874999</c:v>
                </c:pt>
                <c:pt idx="5">
                  <c:v>5746.6233398437498</c:v>
                </c:pt>
                <c:pt idx="6">
                  <c:v>6674.5118098958337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BCE-4984-B515-8732F5EFCE4C}"/>
            </c:ext>
          </c:extLst>
        </c:ser>
        <c:ser>
          <c:idx val="8"/>
          <c:order val="8"/>
          <c:tx>
            <c:strRef>
              <c:f>'Project Cost'!$A$10</c:f>
              <c:strCache>
                <c:ptCount val="1"/>
                <c:pt idx="0">
                  <c:v>8000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Cost'!$B$10:$H$10</c:f>
              <c:numCache>
                <c:formatCode>0.00</c:formatCode>
                <c:ptCount val="7"/>
                <c:pt idx="0">
                  <c:v>5726.9949999999999</c:v>
                </c:pt>
                <c:pt idx="1">
                  <c:v>4902.1625000000004</c:v>
                </c:pt>
                <c:pt idx="2">
                  <c:v>4578.2462500000001</c:v>
                </c:pt>
                <c:pt idx="3">
                  <c:v>4593.288125</c:v>
                </c:pt>
                <c:pt idx="4">
                  <c:v>4954.8090625000004</c:v>
                </c:pt>
                <c:pt idx="5">
                  <c:v>5843.5695312500002</c:v>
                </c:pt>
                <c:pt idx="6">
                  <c:v>6769.1563541666665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BCE-4984-B515-8732F5EFCE4C}"/>
            </c:ext>
          </c:extLst>
        </c:ser>
        <c:ser>
          <c:idx val="9"/>
          <c:order val="9"/>
          <c:tx>
            <c:strRef>
              <c:f>'Project Cost'!$A$11</c:f>
              <c:strCache>
                <c:ptCount val="1"/>
                <c:pt idx="0">
                  <c:v>9000</c:v>
                </c:pt>
              </c:strCache>
            </c:strRef>
          </c:tx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Cost'!$B$11:$H$11</c:f>
              <c:numCache>
                <c:formatCode>0.00</c:formatCode>
                <c:ptCount val="7"/>
                <c:pt idx="0">
                  <c:v>6037.9943750000002</c:v>
                </c:pt>
                <c:pt idx="1">
                  <c:v>5102.6828125000002</c:v>
                </c:pt>
                <c:pt idx="2">
                  <c:v>4723.5270312499997</c:v>
                </c:pt>
                <c:pt idx="3">
                  <c:v>4710.9491406249999</c:v>
                </c:pt>
                <c:pt idx="4">
                  <c:v>5058.6601953125</c:v>
                </c:pt>
                <c:pt idx="5">
                  <c:v>5940.5157226562496</c:v>
                </c:pt>
                <c:pt idx="6">
                  <c:v>6863.8008984375001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BCE-4984-B515-8732F5EFCE4C}"/>
            </c:ext>
          </c:extLst>
        </c:ser>
        <c:ser>
          <c:idx val="10"/>
          <c:order val="10"/>
          <c:tx>
            <c:strRef>
              <c:f>'Project Cost'!$A$12</c:f>
              <c:strCache>
                <c:ptCount val="1"/>
                <c:pt idx="0">
                  <c:v>10000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Cost'!$B$12:$H$12</c:f>
              <c:numCache>
                <c:formatCode>0.00</c:formatCode>
                <c:ptCount val="7"/>
                <c:pt idx="0">
                  <c:v>6348.9937499999996</c:v>
                </c:pt>
                <c:pt idx="1">
                  <c:v>5303.203125</c:v>
                </c:pt>
                <c:pt idx="2">
                  <c:v>4868.8078125000002</c:v>
                </c:pt>
                <c:pt idx="3">
                  <c:v>4828.6101562499998</c:v>
                </c:pt>
                <c:pt idx="4">
                  <c:v>5162.5113281249996</c:v>
                </c:pt>
                <c:pt idx="5">
                  <c:v>6037.4619140625</c:v>
                </c:pt>
                <c:pt idx="6">
                  <c:v>6958.4454427083338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BD-45D8-99CB-627221226AB3}"/>
            </c:ext>
          </c:extLst>
        </c:ser>
        <c:ser>
          <c:idx val="11"/>
          <c:order val="11"/>
          <c:tx>
            <c:strRef>
              <c:f>'Project Cost'!$A$13</c:f>
              <c:strCache>
                <c:ptCount val="1"/>
                <c:pt idx="0">
                  <c:v>15000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Cost'!$B$13:$H$13</c:f>
              <c:numCache>
                <c:formatCode>0.00</c:formatCode>
                <c:ptCount val="7"/>
                <c:pt idx="0">
                  <c:v>7903.9906250000004</c:v>
                </c:pt>
                <c:pt idx="1">
                  <c:v>6305.8046875</c:v>
                </c:pt>
                <c:pt idx="2">
                  <c:v>5595.2117187499998</c:v>
                </c:pt>
                <c:pt idx="3">
                  <c:v>5416.9152343750002</c:v>
                </c:pt>
                <c:pt idx="4">
                  <c:v>5681.7669921875004</c:v>
                </c:pt>
                <c:pt idx="5">
                  <c:v>6522.19287109375</c:v>
                </c:pt>
                <c:pt idx="6">
                  <c:v>7431.6681640625002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BD-45D8-99CB-627221226AB3}"/>
            </c:ext>
          </c:extLst>
        </c:ser>
        <c:ser>
          <c:idx val="12"/>
          <c:order val="12"/>
          <c:tx>
            <c:strRef>
              <c:f>'Project Cost'!$A$14</c:f>
              <c:strCache>
                <c:ptCount val="1"/>
                <c:pt idx="0">
                  <c:v>20000</c:v>
                </c:pt>
              </c:strCache>
            </c:strRef>
          </c:tx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Cost'!$B$14:$H$14</c:f>
              <c:numCache>
                <c:formatCode>0.00</c:formatCode>
                <c:ptCount val="7"/>
                <c:pt idx="0">
                  <c:v>9458.9874999999993</c:v>
                </c:pt>
                <c:pt idx="1">
                  <c:v>7308.40625</c:v>
                </c:pt>
                <c:pt idx="2">
                  <c:v>6321.6156250000004</c:v>
                </c:pt>
                <c:pt idx="3">
                  <c:v>6005.2203124999996</c:v>
                </c:pt>
                <c:pt idx="4">
                  <c:v>6201.0226562500002</c:v>
                </c:pt>
                <c:pt idx="5">
                  <c:v>7006.923828125</c:v>
                </c:pt>
                <c:pt idx="6">
                  <c:v>7904.8908854166675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BD-45D8-99CB-627221226AB3}"/>
            </c:ext>
          </c:extLst>
        </c:ser>
        <c:ser>
          <c:idx val="13"/>
          <c:order val="13"/>
          <c:tx>
            <c:strRef>
              <c:f>'Project Cost'!$A$15</c:f>
              <c:strCache>
                <c:ptCount val="1"/>
                <c:pt idx="0">
                  <c:v>25000</c:v>
                </c:pt>
              </c:strCache>
            </c:strRef>
          </c:tx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Cost'!$B$15:$H$15</c:f>
              <c:numCache>
                <c:formatCode>0.00</c:formatCode>
                <c:ptCount val="7"/>
                <c:pt idx="0">
                  <c:v>11013.984375</c:v>
                </c:pt>
                <c:pt idx="1">
                  <c:v>8311.0078125</c:v>
                </c:pt>
                <c:pt idx="2">
                  <c:v>7048.01953125</c:v>
                </c:pt>
                <c:pt idx="3">
                  <c:v>6593.525390625</c:v>
                </c:pt>
                <c:pt idx="4">
                  <c:v>6720.2783203125</c:v>
                </c:pt>
                <c:pt idx="5">
                  <c:v>7491.65478515625</c:v>
                </c:pt>
                <c:pt idx="6">
                  <c:v>8378.1136067708339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BD-45D8-99CB-627221226AB3}"/>
            </c:ext>
          </c:extLst>
        </c:ser>
        <c:ser>
          <c:idx val="14"/>
          <c:order val="14"/>
          <c:tx>
            <c:strRef>
              <c:f>'Project Cost'!$A$16</c:f>
              <c:strCache>
                <c:ptCount val="1"/>
                <c:pt idx="0">
                  <c:v>30000</c:v>
                </c:pt>
              </c:strCache>
            </c:strRef>
          </c:tx>
          <c:spPr>
            <a:ln w="95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Cost'!$B$16:$H$16</c:f>
              <c:numCache>
                <c:formatCode>0.00</c:formatCode>
                <c:ptCount val="7"/>
                <c:pt idx="0">
                  <c:v>12568.981250000001</c:v>
                </c:pt>
                <c:pt idx="1">
                  <c:v>9313.609375</c:v>
                </c:pt>
                <c:pt idx="2">
                  <c:v>7774.4234374999996</c:v>
                </c:pt>
                <c:pt idx="3">
                  <c:v>7181.8304687500004</c:v>
                </c:pt>
                <c:pt idx="4">
                  <c:v>7239.5339843749998</c:v>
                </c:pt>
                <c:pt idx="5">
                  <c:v>7976.3857421875</c:v>
                </c:pt>
                <c:pt idx="6">
                  <c:v>8851.3363281250004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EBD-45D8-99CB-627221226AB3}"/>
            </c:ext>
          </c:extLst>
        </c:ser>
        <c:ser>
          <c:idx val="15"/>
          <c:order val="15"/>
          <c:tx>
            <c:strRef>
              <c:f>'Project Cost'!$A$17</c:f>
              <c:strCache>
                <c:ptCount val="1"/>
                <c:pt idx="0">
                  <c:v>35000</c:v>
                </c:pt>
              </c:strCache>
            </c:strRef>
          </c:tx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Cost'!$B$17:$H$17</c:f>
              <c:numCache>
                <c:formatCode>0.00</c:formatCode>
                <c:ptCount val="7"/>
                <c:pt idx="0">
                  <c:v>14123.978125</c:v>
                </c:pt>
                <c:pt idx="1">
                  <c:v>10316.2109375</c:v>
                </c:pt>
                <c:pt idx="2">
                  <c:v>8500.8273437499993</c:v>
                </c:pt>
                <c:pt idx="3">
                  <c:v>7770.1355468749998</c:v>
                </c:pt>
                <c:pt idx="4">
                  <c:v>7758.7896484374996</c:v>
                </c:pt>
                <c:pt idx="5">
                  <c:v>8461.11669921875</c:v>
                </c:pt>
                <c:pt idx="6">
                  <c:v>9324.559049479165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BD-45D8-99CB-627221226AB3}"/>
            </c:ext>
          </c:extLst>
        </c:ser>
        <c:ser>
          <c:idx val="16"/>
          <c:order val="16"/>
          <c:tx>
            <c:strRef>
              <c:f>'Project Cost'!$A$18</c:f>
              <c:strCache>
                <c:ptCount val="1"/>
                <c:pt idx="0">
                  <c:v>40000</c:v>
                </c:pt>
              </c:strCache>
            </c:strRef>
          </c:tx>
          <c:spPr>
            <a:ln w="95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Cost'!$B$18:$H$18</c:f>
              <c:numCache>
                <c:formatCode>0.00</c:formatCode>
                <c:ptCount val="7"/>
                <c:pt idx="0">
                  <c:v>15678.975</c:v>
                </c:pt>
                <c:pt idx="1">
                  <c:v>11318.8125</c:v>
                </c:pt>
                <c:pt idx="2">
                  <c:v>9227.2312500000007</c:v>
                </c:pt>
                <c:pt idx="3">
                  <c:v>8358.4406249999993</c:v>
                </c:pt>
                <c:pt idx="4">
                  <c:v>8278.0453125000004</c:v>
                </c:pt>
                <c:pt idx="5">
                  <c:v>8945.84765625</c:v>
                </c:pt>
                <c:pt idx="6">
                  <c:v>9797.781770833335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EBD-45D8-99CB-627221226AB3}"/>
            </c:ext>
          </c:extLst>
        </c:ser>
        <c:ser>
          <c:idx val="17"/>
          <c:order val="17"/>
          <c:tx>
            <c:strRef>
              <c:f>'Project Cost'!$A$19</c:f>
              <c:strCache>
                <c:ptCount val="1"/>
                <c:pt idx="0">
                  <c:v>45000</c:v>
                </c:pt>
              </c:strCache>
            </c:strRef>
          </c:tx>
          <c:spPr>
            <a:ln w="95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Cost'!$B$19:$H$19</c:f>
              <c:numCache>
                <c:formatCode>0.00</c:formatCode>
                <c:ptCount val="7"/>
                <c:pt idx="0">
                  <c:v>17233.971874999999</c:v>
                </c:pt>
                <c:pt idx="1">
                  <c:v>12321.4140625</c:v>
                </c:pt>
                <c:pt idx="2">
                  <c:v>9953.6351562500004</c:v>
                </c:pt>
                <c:pt idx="3">
                  <c:v>8946.7457031249996</c:v>
                </c:pt>
                <c:pt idx="4">
                  <c:v>8797.3009765624993</c:v>
                </c:pt>
                <c:pt idx="5">
                  <c:v>9430.57861328125</c:v>
                </c:pt>
                <c:pt idx="6">
                  <c:v>10271.0044921875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EBD-45D8-99CB-627221226AB3}"/>
            </c:ext>
          </c:extLst>
        </c:ser>
        <c:ser>
          <c:idx val="18"/>
          <c:order val="18"/>
          <c:tx>
            <c:strRef>
              <c:f>'Project Cost'!$A$20</c:f>
              <c:strCache>
                <c:ptCount val="1"/>
                <c:pt idx="0">
                  <c:v>50000</c:v>
                </c:pt>
              </c:strCache>
            </c:strRef>
          </c:tx>
          <c:spPr>
            <a:ln w="95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'Project Cost'!$B$1:$H$1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48</c:v>
                </c:pt>
              </c:numCache>
            </c:numRef>
          </c:xVal>
          <c:yVal>
            <c:numRef>
              <c:f>'Project Cost'!$B$20:$H$20</c:f>
              <c:numCache>
                <c:formatCode>0.00</c:formatCode>
                <c:ptCount val="7"/>
                <c:pt idx="0">
                  <c:v>18788.96875</c:v>
                </c:pt>
                <c:pt idx="1">
                  <c:v>13324.015625</c:v>
                </c:pt>
                <c:pt idx="2">
                  <c:v>10680.0390625</c:v>
                </c:pt>
                <c:pt idx="3">
                  <c:v>9535.05078125</c:v>
                </c:pt>
                <c:pt idx="4">
                  <c:v>9316.556640625</c:v>
                </c:pt>
                <c:pt idx="5">
                  <c:v>9915.3095703125</c:v>
                </c:pt>
                <c:pt idx="6">
                  <c:v>10744.227213541668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EBD-45D8-99CB-627221226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465120"/>
        <c:axId val="464470368"/>
      </c:scatterChart>
      <c:valAx>
        <c:axId val="464465120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Cavity number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4470368"/>
        <c:crosses val="autoZero"/>
        <c:crossBetween val="midCat"/>
        <c:majorUnit val="8"/>
        <c:minorUnit val="1"/>
      </c:valAx>
      <c:valAx>
        <c:axId val="46447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 Cost</a:t>
                </a:r>
                <a:endParaRPr lang="lt-L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#,##0\ [$€-425]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446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56105</xdr:colOff>
      <xdr:row>0</xdr:row>
      <xdr:rowOff>11482</xdr:rowOff>
    </xdr:from>
    <xdr:to>
      <xdr:col>20</xdr:col>
      <xdr:colOff>143527</xdr:colOff>
      <xdr:row>25</xdr:row>
      <xdr:rowOff>195718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35718</xdr:rowOff>
    </xdr:from>
    <xdr:to>
      <xdr:col>10</xdr:col>
      <xdr:colOff>571500</xdr:colOff>
      <xdr:row>26</xdr:row>
      <xdr:rowOff>23811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29764</xdr:colOff>
      <xdr:row>0</xdr:row>
      <xdr:rowOff>0</xdr:rowOff>
    </xdr:from>
    <xdr:to>
      <xdr:col>23</xdr:col>
      <xdr:colOff>47624</xdr:colOff>
      <xdr:row>28</xdr:row>
      <xdr:rowOff>35719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28087</xdr:colOff>
      <xdr:row>0</xdr:row>
      <xdr:rowOff>0</xdr:rowOff>
    </xdr:from>
    <xdr:to>
      <xdr:col>18</xdr:col>
      <xdr:colOff>261938</xdr:colOff>
      <xdr:row>20</xdr:row>
      <xdr:rowOff>59531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73" zoomScaleNormal="73" workbookViewId="0">
      <selection activeCell="L31" sqref="L31"/>
    </sheetView>
  </sheetViews>
  <sheetFormatPr defaultRowHeight="15" x14ac:dyDescent="0.25"/>
  <cols>
    <col min="1" max="1" width="14" customWidth="1"/>
    <col min="2" max="2" width="8.140625" customWidth="1"/>
    <col min="3" max="11" width="11.28515625" style="2" bestFit="1" customWidth="1"/>
  </cols>
  <sheetData>
    <row r="1" spans="1:13" x14ac:dyDescent="0.25">
      <c r="A1" s="12" t="s">
        <v>5</v>
      </c>
      <c r="B1" s="13" t="s">
        <v>6</v>
      </c>
      <c r="C1" s="13"/>
      <c r="D1" s="13"/>
      <c r="E1" s="13"/>
      <c r="F1" s="13"/>
      <c r="G1" s="13"/>
      <c r="H1" s="13"/>
      <c r="I1" s="13"/>
      <c r="J1" s="13"/>
      <c r="K1" s="13"/>
    </row>
    <row r="2" spans="1:13" x14ac:dyDescent="0.25">
      <c r="A2" s="12"/>
      <c r="B2" s="15" t="s">
        <v>12</v>
      </c>
      <c r="C2" s="15"/>
      <c r="D2" s="15"/>
      <c r="E2" s="15"/>
      <c r="F2" s="17">
        <v>0.01</v>
      </c>
      <c r="G2" s="17"/>
      <c r="H2" s="17"/>
      <c r="I2" s="17"/>
      <c r="J2" s="17"/>
      <c r="K2" s="17"/>
    </row>
    <row r="3" spans="1:13" x14ac:dyDescent="0.25">
      <c r="A3" s="12"/>
      <c r="B3" s="15" t="s">
        <v>13</v>
      </c>
      <c r="C3" s="15"/>
      <c r="D3" s="15"/>
      <c r="E3" s="15"/>
      <c r="F3" s="17">
        <v>8</v>
      </c>
      <c r="G3" s="17"/>
      <c r="H3" s="17"/>
      <c r="I3" s="17"/>
      <c r="J3" s="17"/>
      <c r="K3" s="17"/>
    </row>
    <row r="4" spans="1:13" x14ac:dyDescent="0.25">
      <c r="A4" s="12"/>
      <c r="B4" s="15" t="s">
        <v>14</v>
      </c>
      <c r="C4" s="15"/>
      <c r="D4" s="15"/>
      <c r="E4" s="15"/>
      <c r="F4" s="16">
        <v>0.01</v>
      </c>
      <c r="G4" s="16"/>
      <c r="H4" s="16"/>
      <c r="I4" s="16"/>
      <c r="J4" s="16"/>
      <c r="K4" s="16"/>
    </row>
    <row r="5" spans="1:13" x14ac:dyDescent="0.25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x14ac:dyDescent="0.25">
      <c r="B6" t="s">
        <v>8</v>
      </c>
      <c r="C6" s="3">
        <v>1</v>
      </c>
      <c r="D6" s="3">
        <v>2</v>
      </c>
      <c r="E6" s="3">
        <v>4</v>
      </c>
      <c r="F6" s="3">
        <v>8</v>
      </c>
      <c r="G6" s="3">
        <v>16</v>
      </c>
      <c r="H6" s="3">
        <v>32</v>
      </c>
      <c r="I6" s="3">
        <v>48</v>
      </c>
      <c r="J6" s="3"/>
      <c r="K6" s="3"/>
    </row>
    <row r="7" spans="1:13" ht="29.25" customHeight="1" x14ac:dyDescent="0.25">
      <c r="A7" s="1" t="s">
        <v>9</v>
      </c>
    </row>
    <row r="8" spans="1:13" x14ac:dyDescent="0.25">
      <c r="A8">
        <v>100</v>
      </c>
      <c r="C8" s="4">
        <f>((($F$2*$F$3)+($F$4*C$6*$F$3))*($A8/C$6))</f>
        <v>16</v>
      </c>
      <c r="D8" s="4">
        <f t="shared" ref="D8:K10" si="0">((($F$2*$F$3)+($F$4*D$6*$F$3))*($A8/D$6))</f>
        <v>12</v>
      </c>
      <c r="E8" s="4">
        <f t="shared" si="0"/>
        <v>10</v>
      </c>
      <c r="F8" s="4">
        <f t="shared" si="0"/>
        <v>9</v>
      </c>
      <c r="G8" s="4">
        <f t="shared" si="0"/>
        <v>8.5</v>
      </c>
      <c r="H8" s="4">
        <f t="shared" si="0"/>
        <v>8.25</v>
      </c>
      <c r="I8" s="4">
        <f t="shared" si="0"/>
        <v>8.1666666666666679</v>
      </c>
      <c r="J8" s="4"/>
      <c r="K8" s="4"/>
      <c r="M8" s="4"/>
    </row>
    <row r="9" spans="1:13" x14ac:dyDescent="0.25">
      <c r="A9">
        <v>1000</v>
      </c>
      <c r="C9" s="4">
        <f>((($F$2*$F$3)+($F$4*C$6*$F$3))*($A9/C$6))</f>
        <v>160</v>
      </c>
      <c r="D9" s="4">
        <f t="shared" si="0"/>
        <v>120</v>
      </c>
      <c r="E9" s="4">
        <f t="shared" si="0"/>
        <v>100</v>
      </c>
      <c r="F9" s="4">
        <f t="shared" si="0"/>
        <v>90</v>
      </c>
      <c r="G9" s="4">
        <f t="shared" si="0"/>
        <v>85</v>
      </c>
      <c r="H9" s="4">
        <f t="shared" si="0"/>
        <v>82.5</v>
      </c>
      <c r="I9" s="4">
        <f t="shared" si="0"/>
        <v>81.666666666666657</v>
      </c>
      <c r="J9" s="4"/>
      <c r="K9" s="4"/>
    </row>
    <row r="10" spans="1:13" x14ac:dyDescent="0.25">
      <c r="A10">
        <v>2000</v>
      </c>
      <c r="C10" s="4">
        <f>((($F$2*$F$3)+($F$4*C$6*$F$3))*($A10/C$6))</f>
        <v>320</v>
      </c>
      <c r="D10" s="4">
        <f t="shared" si="0"/>
        <v>240</v>
      </c>
      <c r="E10" s="4">
        <f t="shared" si="0"/>
        <v>200</v>
      </c>
      <c r="F10" s="4">
        <f t="shared" si="0"/>
        <v>180</v>
      </c>
      <c r="G10" s="4">
        <f t="shared" si="0"/>
        <v>170</v>
      </c>
      <c r="H10" s="4">
        <f t="shared" si="0"/>
        <v>165</v>
      </c>
      <c r="I10" s="4">
        <f t="shared" si="0"/>
        <v>163.33333333333331</v>
      </c>
      <c r="J10" s="4"/>
      <c r="K10" s="4"/>
    </row>
    <row r="11" spans="1:13" x14ac:dyDescent="0.25">
      <c r="A11">
        <v>3000</v>
      </c>
      <c r="C11" s="4">
        <f t="shared" ref="C11:K26" si="1">((($F$2*$F$3)+($F$4*C$6*$F$3))*($A11/C$6))</f>
        <v>480</v>
      </c>
      <c r="D11" s="4">
        <f t="shared" si="1"/>
        <v>360</v>
      </c>
      <c r="E11" s="4">
        <f t="shared" si="1"/>
        <v>300</v>
      </c>
      <c r="F11" s="4">
        <f t="shared" si="1"/>
        <v>270</v>
      </c>
      <c r="G11" s="4">
        <f t="shared" si="1"/>
        <v>255.00000000000003</v>
      </c>
      <c r="H11" s="4">
        <f t="shared" si="1"/>
        <v>247.5</v>
      </c>
      <c r="I11" s="4">
        <f t="shared" si="1"/>
        <v>245</v>
      </c>
      <c r="J11" s="4"/>
      <c r="K11" s="4"/>
    </row>
    <row r="12" spans="1:13" x14ac:dyDescent="0.25">
      <c r="A12">
        <v>4000</v>
      </c>
      <c r="C12" s="4">
        <f t="shared" si="1"/>
        <v>640</v>
      </c>
      <c r="D12" s="4">
        <f t="shared" si="1"/>
        <v>480</v>
      </c>
      <c r="E12" s="4">
        <f t="shared" si="1"/>
        <v>400</v>
      </c>
      <c r="F12" s="4">
        <f t="shared" si="1"/>
        <v>360</v>
      </c>
      <c r="G12" s="4">
        <f t="shared" si="1"/>
        <v>340</v>
      </c>
      <c r="H12" s="4">
        <f t="shared" si="1"/>
        <v>330</v>
      </c>
      <c r="I12" s="4">
        <f t="shared" si="1"/>
        <v>326.66666666666663</v>
      </c>
      <c r="J12" s="4"/>
      <c r="K12" s="4"/>
    </row>
    <row r="13" spans="1:13" x14ac:dyDescent="0.25">
      <c r="A13">
        <v>5000</v>
      </c>
      <c r="C13" s="4">
        <f t="shared" si="1"/>
        <v>800</v>
      </c>
      <c r="D13" s="4">
        <f t="shared" si="1"/>
        <v>600</v>
      </c>
      <c r="E13" s="4">
        <f t="shared" si="1"/>
        <v>500</v>
      </c>
      <c r="F13" s="4">
        <f t="shared" si="1"/>
        <v>450</v>
      </c>
      <c r="G13" s="4">
        <f t="shared" si="1"/>
        <v>425.00000000000006</v>
      </c>
      <c r="H13" s="4">
        <f t="shared" si="1"/>
        <v>412.5</v>
      </c>
      <c r="I13" s="4">
        <f t="shared" si="1"/>
        <v>408.33333333333337</v>
      </c>
      <c r="J13" s="4"/>
      <c r="K13" s="4"/>
    </row>
    <row r="14" spans="1:13" x14ac:dyDescent="0.25">
      <c r="A14">
        <v>6000</v>
      </c>
      <c r="C14" s="4">
        <f t="shared" si="1"/>
        <v>960</v>
      </c>
      <c r="D14" s="4">
        <f t="shared" si="1"/>
        <v>720</v>
      </c>
      <c r="E14" s="4">
        <f t="shared" si="1"/>
        <v>600</v>
      </c>
      <c r="F14" s="4">
        <f t="shared" si="1"/>
        <v>540</v>
      </c>
      <c r="G14" s="4">
        <f t="shared" si="1"/>
        <v>510.00000000000006</v>
      </c>
      <c r="H14" s="4">
        <f t="shared" si="1"/>
        <v>495</v>
      </c>
      <c r="I14" s="4">
        <f t="shared" si="1"/>
        <v>490</v>
      </c>
      <c r="J14" s="4"/>
      <c r="K14" s="4"/>
    </row>
    <row r="15" spans="1:13" x14ac:dyDescent="0.25">
      <c r="A15">
        <v>7000</v>
      </c>
      <c r="C15" s="4">
        <f t="shared" si="1"/>
        <v>1120</v>
      </c>
      <c r="D15" s="4">
        <f t="shared" si="1"/>
        <v>840</v>
      </c>
      <c r="E15" s="4">
        <f t="shared" si="1"/>
        <v>700</v>
      </c>
      <c r="F15" s="4">
        <f t="shared" si="1"/>
        <v>630</v>
      </c>
      <c r="G15" s="4">
        <f t="shared" si="1"/>
        <v>595</v>
      </c>
      <c r="H15" s="4">
        <f t="shared" si="1"/>
        <v>577.5</v>
      </c>
      <c r="I15" s="4">
        <f t="shared" si="1"/>
        <v>571.66666666666674</v>
      </c>
      <c r="J15" s="4"/>
      <c r="K15" s="4"/>
    </row>
    <row r="16" spans="1:13" x14ac:dyDescent="0.25">
      <c r="A16">
        <v>8000</v>
      </c>
      <c r="C16" s="4">
        <f t="shared" si="1"/>
        <v>1280</v>
      </c>
      <c r="D16" s="4">
        <f t="shared" si="1"/>
        <v>960</v>
      </c>
      <c r="E16" s="4">
        <f t="shared" si="1"/>
        <v>800</v>
      </c>
      <c r="F16" s="4">
        <f t="shared" si="1"/>
        <v>720</v>
      </c>
      <c r="G16" s="4">
        <f t="shared" si="1"/>
        <v>680</v>
      </c>
      <c r="H16" s="4">
        <f t="shared" si="1"/>
        <v>660</v>
      </c>
      <c r="I16" s="4">
        <f t="shared" si="1"/>
        <v>653.33333333333326</v>
      </c>
      <c r="J16" s="4"/>
      <c r="K16" s="4"/>
    </row>
    <row r="17" spans="1:11" x14ac:dyDescent="0.25">
      <c r="A17">
        <v>9000</v>
      </c>
      <c r="C17" s="4">
        <f t="shared" si="1"/>
        <v>1440</v>
      </c>
      <c r="D17" s="4">
        <f t="shared" si="1"/>
        <v>1080</v>
      </c>
      <c r="E17" s="4">
        <f t="shared" si="1"/>
        <v>900</v>
      </c>
      <c r="F17" s="4">
        <f t="shared" si="1"/>
        <v>810</v>
      </c>
      <c r="G17" s="4">
        <f t="shared" si="1"/>
        <v>765</v>
      </c>
      <c r="H17" s="4">
        <f t="shared" si="1"/>
        <v>742.5</v>
      </c>
      <c r="I17" s="4">
        <f t="shared" si="1"/>
        <v>735</v>
      </c>
      <c r="J17" s="4"/>
      <c r="K17" s="4"/>
    </row>
    <row r="18" spans="1:11" x14ac:dyDescent="0.25">
      <c r="A18">
        <v>10000</v>
      </c>
      <c r="C18" s="4">
        <f t="shared" si="1"/>
        <v>1600</v>
      </c>
      <c r="D18" s="4">
        <f t="shared" si="1"/>
        <v>1200</v>
      </c>
      <c r="E18" s="4">
        <f t="shared" si="1"/>
        <v>1000</v>
      </c>
      <c r="F18" s="4">
        <f t="shared" si="1"/>
        <v>900</v>
      </c>
      <c r="G18" s="4">
        <f t="shared" si="1"/>
        <v>850.00000000000011</v>
      </c>
      <c r="H18" s="4">
        <f t="shared" si="1"/>
        <v>825</v>
      </c>
      <c r="I18" s="4">
        <f t="shared" si="1"/>
        <v>816.66666666666674</v>
      </c>
      <c r="J18" s="4"/>
      <c r="K18" s="4"/>
    </row>
    <row r="19" spans="1:11" x14ac:dyDescent="0.25">
      <c r="A19">
        <v>15000</v>
      </c>
      <c r="C19" s="4">
        <f t="shared" si="1"/>
        <v>2400</v>
      </c>
      <c r="D19" s="4">
        <f t="shared" si="1"/>
        <v>1800</v>
      </c>
      <c r="E19" s="4">
        <f t="shared" si="1"/>
        <v>1500</v>
      </c>
      <c r="F19" s="4">
        <f t="shared" si="1"/>
        <v>1350</v>
      </c>
      <c r="G19" s="4">
        <f t="shared" si="1"/>
        <v>1275</v>
      </c>
      <c r="H19" s="4">
        <f t="shared" si="1"/>
        <v>1237.5</v>
      </c>
      <c r="I19" s="4">
        <f t="shared" si="1"/>
        <v>1225</v>
      </c>
      <c r="J19" s="4"/>
      <c r="K19" s="4"/>
    </row>
    <row r="20" spans="1:11" x14ac:dyDescent="0.25">
      <c r="A20">
        <v>20000</v>
      </c>
      <c r="C20" s="4">
        <f t="shared" si="1"/>
        <v>3200</v>
      </c>
      <c r="D20" s="4">
        <f t="shared" si="1"/>
        <v>2400</v>
      </c>
      <c r="E20" s="4">
        <f t="shared" si="1"/>
        <v>2000</v>
      </c>
      <c r="F20" s="4">
        <f t="shared" si="1"/>
        <v>1800</v>
      </c>
      <c r="G20" s="4">
        <f t="shared" si="1"/>
        <v>1700.0000000000002</v>
      </c>
      <c r="H20" s="4">
        <f t="shared" si="1"/>
        <v>1650</v>
      </c>
      <c r="I20" s="4">
        <f t="shared" si="1"/>
        <v>1633.3333333333335</v>
      </c>
      <c r="J20" s="4"/>
      <c r="K20" s="4"/>
    </row>
    <row r="21" spans="1:11" x14ac:dyDescent="0.25">
      <c r="A21">
        <v>25000</v>
      </c>
      <c r="C21" s="4">
        <f t="shared" si="1"/>
        <v>4000</v>
      </c>
      <c r="D21" s="4">
        <f t="shared" si="1"/>
        <v>3000</v>
      </c>
      <c r="E21" s="4">
        <f t="shared" si="1"/>
        <v>2500</v>
      </c>
      <c r="F21" s="4">
        <f t="shared" si="1"/>
        <v>2250</v>
      </c>
      <c r="G21" s="4">
        <f t="shared" si="1"/>
        <v>2125</v>
      </c>
      <c r="H21" s="4">
        <f t="shared" si="1"/>
        <v>2062.5</v>
      </c>
      <c r="I21" s="4">
        <f t="shared" si="1"/>
        <v>2041.6666666666667</v>
      </c>
      <c r="J21" s="4"/>
      <c r="K21" s="4"/>
    </row>
    <row r="22" spans="1:11" x14ac:dyDescent="0.25">
      <c r="A22">
        <v>30000</v>
      </c>
      <c r="C22" s="4">
        <f t="shared" si="1"/>
        <v>4800</v>
      </c>
      <c r="D22" s="4">
        <f t="shared" si="1"/>
        <v>3600</v>
      </c>
      <c r="E22" s="4">
        <f t="shared" si="1"/>
        <v>3000</v>
      </c>
      <c r="F22" s="4">
        <f t="shared" si="1"/>
        <v>2700</v>
      </c>
      <c r="G22" s="4">
        <f t="shared" si="1"/>
        <v>2550</v>
      </c>
      <c r="H22" s="4">
        <f t="shared" si="1"/>
        <v>2475</v>
      </c>
      <c r="I22" s="4">
        <f t="shared" si="1"/>
        <v>2450</v>
      </c>
      <c r="J22" s="4"/>
      <c r="K22" s="4"/>
    </row>
    <row r="23" spans="1:11" x14ac:dyDescent="0.25">
      <c r="A23">
        <v>35000</v>
      </c>
      <c r="C23" s="4">
        <f t="shared" si="1"/>
        <v>5600</v>
      </c>
      <c r="D23" s="4">
        <f t="shared" si="1"/>
        <v>4200</v>
      </c>
      <c r="E23" s="4">
        <f t="shared" si="1"/>
        <v>3500</v>
      </c>
      <c r="F23" s="4">
        <f t="shared" si="1"/>
        <v>3150</v>
      </c>
      <c r="G23" s="4">
        <f t="shared" si="1"/>
        <v>2975</v>
      </c>
      <c r="H23" s="4">
        <f t="shared" si="1"/>
        <v>2887.5</v>
      </c>
      <c r="I23" s="4">
        <f t="shared" si="1"/>
        <v>2858.333333333333</v>
      </c>
      <c r="J23" s="4"/>
      <c r="K23" s="4"/>
    </row>
    <row r="24" spans="1:11" x14ac:dyDescent="0.25">
      <c r="A24">
        <v>40000</v>
      </c>
      <c r="C24" s="4">
        <f t="shared" si="1"/>
        <v>6400</v>
      </c>
      <c r="D24" s="4">
        <f t="shared" si="1"/>
        <v>4800</v>
      </c>
      <c r="E24" s="4">
        <f t="shared" si="1"/>
        <v>4000</v>
      </c>
      <c r="F24" s="4">
        <f t="shared" si="1"/>
        <v>3600</v>
      </c>
      <c r="G24" s="4">
        <f t="shared" si="1"/>
        <v>3400.0000000000005</v>
      </c>
      <c r="H24" s="4">
        <f t="shared" si="1"/>
        <v>3300</v>
      </c>
      <c r="I24" s="4">
        <f t="shared" si="1"/>
        <v>3266.666666666667</v>
      </c>
      <c r="J24" s="4"/>
      <c r="K24" s="4"/>
    </row>
    <row r="25" spans="1:11" x14ac:dyDescent="0.25">
      <c r="A25">
        <v>45000</v>
      </c>
      <c r="C25" s="4">
        <f t="shared" si="1"/>
        <v>7200</v>
      </c>
      <c r="D25" s="4">
        <f t="shared" si="1"/>
        <v>5400</v>
      </c>
      <c r="E25" s="4">
        <f t="shared" si="1"/>
        <v>4500</v>
      </c>
      <c r="F25" s="4">
        <f t="shared" si="1"/>
        <v>4050</v>
      </c>
      <c r="G25" s="4">
        <f t="shared" si="1"/>
        <v>3825.0000000000005</v>
      </c>
      <c r="H25" s="4">
        <f t="shared" si="1"/>
        <v>3712.5</v>
      </c>
      <c r="I25" s="4">
        <f t="shared" si="1"/>
        <v>3675</v>
      </c>
      <c r="J25" s="4"/>
      <c r="K25" s="4"/>
    </row>
    <row r="26" spans="1:11" x14ac:dyDescent="0.25">
      <c r="A26">
        <v>50000</v>
      </c>
      <c r="C26" s="4">
        <f t="shared" si="1"/>
        <v>8000</v>
      </c>
      <c r="D26" s="4">
        <f t="shared" si="1"/>
        <v>6000</v>
      </c>
      <c r="E26" s="4">
        <f t="shared" si="1"/>
        <v>5000</v>
      </c>
      <c r="F26" s="4">
        <f t="shared" si="1"/>
        <v>4500</v>
      </c>
      <c r="G26" s="4">
        <f t="shared" si="1"/>
        <v>4250</v>
      </c>
      <c r="H26" s="4">
        <f t="shared" si="1"/>
        <v>4125</v>
      </c>
      <c r="I26" s="4">
        <f t="shared" si="1"/>
        <v>4083.3333333333335</v>
      </c>
      <c r="J26" s="4"/>
      <c r="K26" s="4"/>
    </row>
    <row r="27" spans="1:11" x14ac:dyDescent="0.25"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C32" s="4"/>
      <c r="D32" s="4"/>
      <c r="E32" s="4"/>
      <c r="F32" s="4"/>
      <c r="G32" s="4"/>
      <c r="H32" s="4"/>
      <c r="I32" s="4"/>
      <c r="J32" s="4"/>
      <c r="K32" s="4"/>
    </row>
    <row r="33" spans="3:11" x14ac:dyDescent="0.25">
      <c r="C33" s="4"/>
      <c r="D33" s="4"/>
      <c r="E33" s="4"/>
      <c r="F33" s="4"/>
      <c r="G33" s="4"/>
      <c r="H33" s="4"/>
      <c r="I33" s="4"/>
      <c r="J33" s="4"/>
      <c r="K33" s="4"/>
    </row>
    <row r="34" spans="3:11" x14ac:dyDescent="0.25">
      <c r="C34" s="4"/>
      <c r="D34" s="4"/>
      <c r="E34" s="4"/>
      <c r="F34" s="4"/>
      <c r="G34" s="4"/>
      <c r="H34" s="4"/>
      <c r="I34" s="4"/>
      <c r="J34" s="4"/>
      <c r="K34" s="4"/>
    </row>
    <row r="35" spans="3:11" x14ac:dyDescent="0.25">
      <c r="C35" s="4"/>
      <c r="D35" s="4"/>
      <c r="E35" s="4"/>
      <c r="F35" s="4"/>
      <c r="G35" s="4"/>
      <c r="H35" s="4"/>
      <c r="I35" s="4"/>
      <c r="J35" s="4"/>
      <c r="K35" s="4"/>
    </row>
    <row r="36" spans="3:11" x14ac:dyDescent="0.25">
      <c r="C36" s="4"/>
      <c r="D36" s="4"/>
      <c r="E36" s="4"/>
      <c r="F36" s="4"/>
      <c r="G36" s="4"/>
      <c r="H36" s="4"/>
      <c r="I36" s="4"/>
      <c r="J36" s="4"/>
      <c r="K36" s="4"/>
    </row>
  </sheetData>
  <mergeCells count="9">
    <mergeCell ref="A1:A4"/>
    <mergeCell ref="B1:K1"/>
    <mergeCell ref="A5:K5"/>
    <mergeCell ref="B4:E4"/>
    <mergeCell ref="B3:E3"/>
    <mergeCell ref="B2:E2"/>
    <mergeCell ref="F4:K4"/>
    <mergeCell ref="F3:K3"/>
    <mergeCell ref="F2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0" zoomScaleNormal="80" workbookViewId="0">
      <selection activeCell="C30" sqref="C30"/>
    </sheetView>
  </sheetViews>
  <sheetFormatPr defaultRowHeight="15" x14ac:dyDescent="0.25"/>
  <cols>
    <col min="2" max="2" width="10.7109375" customWidth="1"/>
    <col min="6" max="6" width="9.140625" customWidth="1"/>
  </cols>
  <sheetData>
    <row r="1" spans="1:11" x14ac:dyDescent="0.25">
      <c r="A1" s="13" t="s">
        <v>16</v>
      </c>
      <c r="B1" s="13"/>
      <c r="C1" s="13"/>
      <c r="D1" s="13"/>
      <c r="E1" s="13"/>
      <c r="F1" s="20"/>
      <c r="G1" s="20"/>
      <c r="H1" s="20"/>
      <c r="I1" s="20"/>
      <c r="J1" s="20"/>
      <c r="K1" s="20"/>
    </row>
    <row r="2" spans="1:11" x14ac:dyDescent="0.25">
      <c r="A2" s="12" t="s">
        <v>5</v>
      </c>
      <c r="B2" s="15" t="s">
        <v>11</v>
      </c>
      <c r="C2" s="15"/>
      <c r="D2" s="15"/>
      <c r="E2" s="6">
        <v>20</v>
      </c>
      <c r="F2" s="11"/>
      <c r="G2" s="11"/>
      <c r="H2" s="11"/>
      <c r="I2" s="11"/>
      <c r="J2" s="11"/>
      <c r="K2" s="11"/>
    </row>
    <row r="3" spans="1:11" x14ac:dyDescent="0.25">
      <c r="A3" s="12"/>
      <c r="B3" s="15" t="s">
        <v>19</v>
      </c>
      <c r="C3" s="15"/>
      <c r="D3" s="15"/>
      <c r="E3" s="6">
        <v>500</v>
      </c>
      <c r="F3" s="11"/>
      <c r="G3" s="11"/>
      <c r="H3" s="11"/>
      <c r="I3" s="11"/>
      <c r="J3" s="11"/>
      <c r="K3" s="11"/>
    </row>
    <row r="4" spans="1:11" x14ac:dyDescent="0.25">
      <c r="A4" s="12"/>
      <c r="B4" s="15" t="s">
        <v>17</v>
      </c>
      <c r="C4" s="15"/>
      <c r="D4" s="15"/>
      <c r="E4" s="6">
        <v>50</v>
      </c>
      <c r="F4" s="11"/>
      <c r="G4" s="11"/>
      <c r="H4" s="11"/>
      <c r="I4" s="11"/>
      <c r="J4" s="11"/>
      <c r="K4" s="11"/>
    </row>
    <row r="5" spans="1:11" x14ac:dyDescent="0.25">
      <c r="A5" s="12"/>
      <c r="B5" s="15" t="s">
        <v>30</v>
      </c>
      <c r="C5" s="15"/>
      <c r="D5" s="15"/>
      <c r="E5" s="6">
        <v>9</v>
      </c>
      <c r="F5" s="11"/>
      <c r="G5" s="11"/>
      <c r="H5" s="11"/>
      <c r="I5" s="11"/>
      <c r="J5" s="11"/>
      <c r="K5" s="11"/>
    </row>
    <row r="6" spans="1:11" x14ac:dyDescent="0.25">
      <c r="A6" s="12"/>
      <c r="B6" s="15" t="s">
        <v>31</v>
      </c>
      <c r="C6" s="15"/>
      <c r="D6" s="15"/>
      <c r="E6" s="6">
        <v>1500</v>
      </c>
      <c r="F6" s="11"/>
      <c r="G6" s="11"/>
      <c r="H6" s="11"/>
      <c r="I6" s="11"/>
      <c r="J6" s="11"/>
      <c r="K6" s="11"/>
    </row>
    <row r="7" spans="1:11" x14ac:dyDescent="0.25">
      <c r="A7" s="12"/>
      <c r="B7" s="15" t="s">
        <v>15</v>
      </c>
      <c r="C7" s="15"/>
      <c r="D7" s="15"/>
      <c r="E7" s="6">
        <v>2</v>
      </c>
      <c r="F7" s="11"/>
      <c r="G7" s="11"/>
      <c r="H7" s="11"/>
      <c r="I7" s="11"/>
      <c r="J7" s="11"/>
      <c r="K7" s="11"/>
    </row>
    <row r="8" spans="1:11" x14ac:dyDescent="0.25">
      <c r="A8" s="12"/>
      <c r="B8" s="18" t="s">
        <v>10</v>
      </c>
      <c r="C8" s="18"/>
      <c r="D8" s="18"/>
      <c r="E8" s="6">
        <v>0.5</v>
      </c>
      <c r="F8" s="10" t="s">
        <v>41</v>
      </c>
      <c r="G8" s="6" t="s">
        <v>2</v>
      </c>
      <c r="H8" s="10" t="s">
        <v>42</v>
      </c>
      <c r="I8" s="6" t="s">
        <v>3</v>
      </c>
      <c r="J8" s="10" t="s">
        <v>43</v>
      </c>
      <c r="K8" s="6" t="s">
        <v>4</v>
      </c>
    </row>
    <row r="9" spans="1:11" x14ac:dyDescent="0.25">
      <c r="A9" s="12"/>
      <c r="B9" s="18" t="s">
        <v>35</v>
      </c>
      <c r="C9" s="18"/>
      <c r="D9" s="18"/>
      <c r="E9" s="6">
        <v>1</v>
      </c>
      <c r="F9" s="10" t="s">
        <v>36</v>
      </c>
      <c r="G9" s="6">
        <v>1</v>
      </c>
      <c r="H9" s="10" t="s">
        <v>37</v>
      </c>
      <c r="I9" s="6" t="s">
        <v>39</v>
      </c>
      <c r="J9" s="10" t="s">
        <v>38</v>
      </c>
      <c r="K9" s="6" t="s">
        <v>40</v>
      </c>
    </row>
    <row r="10" spans="1:11" x14ac:dyDescent="0.25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B11" t="s">
        <v>8</v>
      </c>
      <c r="C11">
        <v>1</v>
      </c>
      <c r="D11">
        <v>2</v>
      </c>
      <c r="E11">
        <v>4</v>
      </c>
      <c r="F11">
        <v>8</v>
      </c>
      <c r="G11">
        <v>16</v>
      </c>
      <c r="H11">
        <v>32</v>
      </c>
      <c r="I11">
        <v>48</v>
      </c>
    </row>
    <row r="12" spans="1:11" x14ac:dyDescent="0.25">
      <c r="A12" t="s">
        <v>1</v>
      </c>
    </row>
    <row r="13" spans="1:11" x14ac:dyDescent="0.25">
      <c r="A13" s="5" t="s">
        <v>32</v>
      </c>
      <c r="C13">
        <f>((($E$2+(C$11*$E$8*$E$7))*($E$4+$E$5))+($E$3)+$E$6)*$E$9</f>
        <v>3239</v>
      </c>
      <c r="D13">
        <f t="shared" ref="D13:K13" si="0">((($E$2+(D$11*$E$8*$E$7))*($E$4+$E$5))+($E$3)+$E$6)*$E$9</f>
        <v>3298</v>
      </c>
      <c r="E13">
        <f t="shared" si="0"/>
        <v>3416</v>
      </c>
      <c r="F13">
        <f t="shared" si="0"/>
        <v>3652</v>
      </c>
      <c r="G13">
        <f t="shared" si="0"/>
        <v>4124</v>
      </c>
      <c r="H13">
        <f t="shared" si="0"/>
        <v>5068</v>
      </c>
      <c r="I13">
        <f t="shared" si="0"/>
        <v>6012</v>
      </c>
    </row>
    <row r="27" spans="1:1" x14ac:dyDescent="0.25">
      <c r="A27" t="s">
        <v>33</v>
      </c>
    </row>
    <row r="28" spans="1:1" x14ac:dyDescent="0.25">
      <c r="A28" t="s">
        <v>18</v>
      </c>
    </row>
  </sheetData>
  <mergeCells count="11">
    <mergeCell ref="B3:D3"/>
    <mergeCell ref="B4:D4"/>
    <mergeCell ref="B5:D5"/>
    <mergeCell ref="B6:D6"/>
    <mergeCell ref="B2:D2"/>
    <mergeCell ref="A1:E1"/>
    <mergeCell ref="A10:K10"/>
    <mergeCell ref="B7:D7"/>
    <mergeCell ref="B8:D8"/>
    <mergeCell ref="A2:A9"/>
    <mergeCell ref="B9:D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activeCell="J44" sqref="J44"/>
    </sheetView>
  </sheetViews>
  <sheetFormatPr defaultRowHeight="15" x14ac:dyDescent="0.25"/>
  <cols>
    <col min="2" max="2" width="10.7109375" customWidth="1"/>
  </cols>
  <sheetData>
    <row r="1" spans="1:11" x14ac:dyDescent="0.2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21" t="s">
        <v>22</v>
      </c>
      <c r="B2" s="15" t="s">
        <v>23</v>
      </c>
      <c r="C2" s="15"/>
      <c r="D2" s="15"/>
      <c r="E2" s="15"/>
      <c r="F2" s="18">
        <f>0.0002777*15</f>
        <v>4.1654999999999999E-3</v>
      </c>
      <c r="G2" s="18"/>
      <c r="H2" s="18"/>
      <c r="I2" s="18"/>
      <c r="J2" s="18"/>
      <c r="K2" s="18"/>
    </row>
    <row r="3" spans="1:11" x14ac:dyDescent="0.25">
      <c r="A3" s="21"/>
      <c r="B3" s="15" t="s">
        <v>25</v>
      </c>
      <c r="C3" s="15"/>
      <c r="D3" s="15"/>
      <c r="E3" s="15"/>
      <c r="F3" s="18">
        <f>0.000277/1</f>
        <v>2.7700000000000001E-4</v>
      </c>
      <c r="G3" s="18"/>
      <c r="H3" s="18"/>
      <c r="I3" s="18"/>
      <c r="J3" s="18"/>
      <c r="K3" s="18"/>
    </row>
    <row r="4" spans="1:11" x14ac:dyDescent="0.25">
      <c r="A4" s="21"/>
      <c r="B4" s="15" t="s">
        <v>27</v>
      </c>
      <c r="C4" s="15"/>
      <c r="D4" s="15"/>
      <c r="E4" s="15"/>
      <c r="F4" s="18">
        <v>30</v>
      </c>
      <c r="G4" s="18"/>
      <c r="H4" s="18"/>
      <c r="I4" s="18"/>
      <c r="J4" s="18"/>
      <c r="K4" s="18"/>
    </row>
    <row r="5" spans="1:11" x14ac:dyDescent="0.25">
      <c r="A5" s="21"/>
      <c r="B5" s="15" t="s">
        <v>28</v>
      </c>
      <c r="C5" s="15"/>
      <c r="D5" s="15"/>
      <c r="E5" s="15"/>
      <c r="F5" s="19">
        <f>30000/12/20/24</f>
        <v>5.208333333333333</v>
      </c>
      <c r="G5" s="19"/>
      <c r="H5" s="19"/>
      <c r="I5" s="19"/>
      <c r="J5" s="19"/>
      <c r="K5" s="19"/>
    </row>
    <row r="6" spans="1:11" x14ac:dyDescent="0.25">
      <c r="A6" s="21"/>
      <c r="B6" s="15" t="s">
        <v>29</v>
      </c>
      <c r="C6" s="15"/>
      <c r="D6" s="15"/>
      <c r="E6" s="15"/>
      <c r="F6" s="19">
        <f>500/20/24</f>
        <v>1.0416666666666667</v>
      </c>
      <c r="G6" s="19"/>
      <c r="H6" s="19"/>
      <c r="I6" s="19"/>
      <c r="J6" s="19"/>
      <c r="K6" s="19"/>
    </row>
    <row r="7" spans="1:11" x14ac:dyDescent="0.25">
      <c r="A7" s="14" t="s">
        <v>26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B8" t="s">
        <v>0</v>
      </c>
      <c r="C8">
        <v>1</v>
      </c>
      <c r="D8">
        <v>2</v>
      </c>
      <c r="E8">
        <v>4</v>
      </c>
      <c r="F8">
        <v>8</v>
      </c>
      <c r="G8">
        <v>16</v>
      </c>
      <c r="H8">
        <v>32</v>
      </c>
      <c r="I8">
        <v>48</v>
      </c>
    </row>
    <row r="9" spans="1:11" x14ac:dyDescent="0.25">
      <c r="A9" t="s">
        <v>1</v>
      </c>
    </row>
    <row r="10" spans="1:11" x14ac:dyDescent="0.25">
      <c r="A10">
        <v>100</v>
      </c>
      <c r="C10">
        <f t="shared" ref="C10:K28" si="0">($A10/C$8*($F$2+((C$8-1)*$F$3)))*($F$4+$F$5+$F$6)</f>
        <v>15.099937499999999</v>
      </c>
      <c r="D10">
        <f t="shared" si="0"/>
        <v>8.0520312500000006</v>
      </c>
      <c r="E10">
        <f t="shared" si="0"/>
        <v>4.5280781249999995</v>
      </c>
      <c r="F10">
        <f t="shared" si="0"/>
        <v>2.7661015625000003</v>
      </c>
      <c r="G10">
        <f t="shared" si="0"/>
        <v>1.88511328125</v>
      </c>
      <c r="H10">
        <f t="shared" si="0"/>
        <v>1.444619140625</v>
      </c>
      <c r="I10">
        <f t="shared" si="0"/>
        <v>1.2977877604166668</v>
      </c>
    </row>
    <row r="11" spans="1:11" x14ac:dyDescent="0.25">
      <c r="A11">
        <v>1000</v>
      </c>
      <c r="C11">
        <f t="shared" si="0"/>
        <v>150.99937499999999</v>
      </c>
      <c r="D11">
        <f t="shared" si="0"/>
        <v>80.520312500000003</v>
      </c>
      <c r="E11">
        <f t="shared" si="0"/>
        <v>45.280781250000004</v>
      </c>
      <c r="F11">
        <f t="shared" si="0"/>
        <v>27.661015625000005</v>
      </c>
      <c r="G11">
        <f t="shared" si="0"/>
        <v>18.851132812499998</v>
      </c>
      <c r="H11">
        <f t="shared" si="0"/>
        <v>14.44619140625</v>
      </c>
      <c r="I11">
        <f t="shared" si="0"/>
        <v>12.977877604166666</v>
      </c>
    </row>
    <row r="12" spans="1:11" x14ac:dyDescent="0.25">
      <c r="A12">
        <v>2000</v>
      </c>
      <c r="C12">
        <f t="shared" si="0"/>
        <v>301.99874999999997</v>
      </c>
      <c r="D12">
        <f t="shared" si="0"/>
        <v>161.04062500000001</v>
      </c>
      <c r="E12">
        <f t="shared" si="0"/>
        <v>90.561562500000008</v>
      </c>
      <c r="F12">
        <f t="shared" si="0"/>
        <v>55.322031250000009</v>
      </c>
      <c r="G12">
        <f t="shared" si="0"/>
        <v>37.702265624999995</v>
      </c>
      <c r="H12">
        <f t="shared" si="0"/>
        <v>28.892382812499999</v>
      </c>
      <c r="I12">
        <f t="shared" si="0"/>
        <v>25.955755208333333</v>
      </c>
    </row>
    <row r="13" spans="1:11" x14ac:dyDescent="0.25">
      <c r="A13">
        <v>3000</v>
      </c>
      <c r="C13">
        <f t="shared" si="0"/>
        <v>452.99812499999996</v>
      </c>
      <c r="D13">
        <f t="shared" si="0"/>
        <v>241.56093750000002</v>
      </c>
      <c r="E13">
        <f t="shared" si="0"/>
        <v>135.84234375</v>
      </c>
      <c r="F13">
        <f t="shared" si="0"/>
        <v>82.983046874999999</v>
      </c>
      <c r="G13">
        <f t="shared" si="0"/>
        <v>56.5533984375</v>
      </c>
      <c r="H13">
        <f t="shared" si="0"/>
        <v>43.338574218749997</v>
      </c>
      <c r="I13">
        <f t="shared" si="0"/>
        <v>38.933632812500008</v>
      </c>
    </row>
    <row r="14" spans="1:11" x14ac:dyDescent="0.25">
      <c r="A14">
        <v>4000</v>
      </c>
      <c r="C14">
        <f t="shared" si="0"/>
        <v>603.99749999999995</v>
      </c>
      <c r="D14">
        <f t="shared" si="0"/>
        <v>322.08125000000001</v>
      </c>
      <c r="E14">
        <f t="shared" si="0"/>
        <v>181.12312500000002</v>
      </c>
      <c r="F14">
        <f t="shared" si="0"/>
        <v>110.64406250000002</v>
      </c>
      <c r="G14">
        <f t="shared" si="0"/>
        <v>75.404531249999991</v>
      </c>
      <c r="H14">
        <f t="shared" si="0"/>
        <v>57.784765624999999</v>
      </c>
      <c r="I14">
        <f t="shared" si="0"/>
        <v>51.911510416666665</v>
      </c>
    </row>
    <row r="15" spans="1:11" x14ac:dyDescent="0.25">
      <c r="A15">
        <v>5000</v>
      </c>
      <c r="C15">
        <f t="shared" si="0"/>
        <v>754.99687500000005</v>
      </c>
      <c r="D15">
        <f t="shared" si="0"/>
        <v>402.60156250000006</v>
      </c>
      <c r="E15">
        <f t="shared" si="0"/>
        <v>226.40390625000001</v>
      </c>
      <c r="F15">
        <f t="shared" si="0"/>
        <v>138.30507812500002</v>
      </c>
      <c r="G15">
        <f t="shared" si="0"/>
        <v>94.255664062500003</v>
      </c>
      <c r="H15">
        <f t="shared" si="0"/>
        <v>72.23095703125</v>
      </c>
      <c r="I15">
        <f t="shared" si="0"/>
        <v>64.889388020833337</v>
      </c>
    </row>
    <row r="16" spans="1:11" x14ac:dyDescent="0.25">
      <c r="A16">
        <v>6000</v>
      </c>
      <c r="C16">
        <f t="shared" si="0"/>
        <v>905.99624999999992</v>
      </c>
      <c r="D16">
        <f t="shared" si="0"/>
        <v>483.12187500000005</v>
      </c>
      <c r="E16">
        <f t="shared" si="0"/>
        <v>271.6846875</v>
      </c>
      <c r="F16">
        <f t="shared" si="0"/>
        <v>165.96609375</v>
      </c>
      <c r="G16">
        <f t="shared" si="0"/>
        <v>113.106796875</v>
      </c>
      <c r="H16">
        <f t="shared" si="0"/>
        <v>86.677148437499994</v>
      </c>
      <c r="I16">
        <f t="shared" si="0"/>
        <v>77.867265625000016</v>
      </c>
    </row>
    <row r="17" spans="1:9" x14ac:dyDescent="0.25">
      <c r="A17">
        <v>7000</v>
      </c>
      <c r="C17">
        <f t="shared" si="0"/>
        <v>1056.995625</v>
      </c>
      <c r="D17">
        <f t="shared" si="0"/>
        <v>563.64218749999998</v>
      </c>
      <c r="E17">
        <f t="shared" si="0"/>
        <v>316.96546875000001</v>
      </c>
      <c r="F17">
        <f t="shared" si="0"/>
        <v>193.62710937500003</v>
      </c>
      <c r="G17">
        <f t="shared" si="0"/>
        <v>131.95792968749998</v>
      </c>
      <c r="H17">
        <f t="shared" si="0"/>
        <v>101.12333984375</v>
      </c>
      <c r="I17">
        <f t="shared" si="0"/>
        <v>90.84514322916668</v>
      </c>
    </row>
    <row r="18" spans="1:9" x14ac:dyDescent="0.25">
      <c r="A18">
        <v>8000</v>
      </c>
      <c r="C18">
        <f t="shared" si="0"/>
        <v>1207.9949999999999</v>
      </c>
      <c r="D18">
        <f t="shared" si="0"/>
        <v>644.16250000000002</v>
      </c>
      <c r="E18">
        <f t="shared" si="0"/>
        <v>362.24625000000003</v>
      </c>
      <c r="F18">
        <f t="shared" si="0"/>
        <v>221.28812500000004</v>
      </c>
      <c r="G18">
        <f t="shared" si="0"/>
        <v>150.80906249999998</v>
      </c>
      <c r="H18">
        <f t="shared" si="0"/>
        <v>115.56953125</v>
      </c>
      <c r="I18">
        <f t="shared" si="0"/>
        <v>103.82302083333333</v>
      </c>
    </row>
    <row r="19" spans="1:9" x14ac:dyDescent="0.25">
      <c r="A19">
        <v>9000</v>
      </c>
      <c r="C19">
        <f t="shared" si="0"/>
        <v>1358.994375</v>
      </c>
      <c r="D19">
        <f t="shared" si="0"/>
        <v>724.68281250000007</v>
      </c>
      <c r="E19">
        <f t="shared" si="0"/>
        <v>407.52703124999999</v>
      </c>
      <c r="F19">
        <f t="shared" si="0"/>
        <v>248.94914062500004</v>
      </c>
      <c r="G19">
        <f t="shared" si="0"/>
        <v>169.66019531250001</v>
      </c>
      <c r="H19">
        <f t="shared" si="0"/>
        <v>130.01572265625001</v>
      </c>
      <c r="I19">
        <f t="shared" si="0"/>
        <v>116.80089843750001</v>
      </c>
    </row>
    <row r="20" spans="1:9" x14ac:dyDescent="0.25">
      <c r="A20">
        <v>10000</v>
      </c>
      <c r="C20">
        <f t="shared" si="0"/>
        <v>1509.9937500000001</v>
      </c>
      <c r="D20">
        <f t="shared" si="0"/>
        <v>805.20312500000011</v>
      </c>
      <c r="E20">
        <f t="shared" si="0"/>
        <v>452.80781250000001</v>
      </c>
      <c r="F20">
        <f t="shared" si="0"/>
        <v>276.61015625000005</v>
      </c>
      <c r="G20">
        <f t="shared" si="0"/>
        <v>188.51132812500001</v>
      </c>
      <c r="H20">
        <f t="shared" si="0"/>
        <v>144.4619140625</v>
      </c>
      <c r="I20">
        <f t="shared" si="0"/>
        <v>129.77877604166667</v>
      </c>
    </row>
    <row r="21" spans="1:9" x14ac:dyDescent="0.25">
      <c r="A21">
        <v>15000</v>
      </c>
      <c r="C21">
        <f t="shared" si="0"/>
        <v>2264.9906249999999</v>
      </c>
      <c r="D21">
        <f t="shared" si="0"/>
        <v>1207.8046875</v>
      </c>
      <c r="E21">
        <f t="shared" si="0"/>
        <v>679.21171875000005</v>
      </c>
      <c r="F21">
        <f t="shared" si="0"/>
        <v>414.91523437500007</v>
      </c>
      <c r="G21">
        <f t="shared" si="0"/>
        <v>282.76699218749997</v>
      </c>
      <c r="H21">
        <f t="shared" si="0"/>
        <v>216.69287109375</v>
      </c>
      <c r="I21">
        <f t="shared" si="0"/>
        <v>194.66816406250004</v>
      </c>
    </row>
    <row r="22" spans="1:9" x14ac:dyDescent="0.25">
      <c r="A22">
        <v>20000</v>
      </c>
      <c r="C22">
        <f t="shared" si="0"/>
        <v>3019.9875000000002</v>
      </c>
      <c r="D22">
        <f t="shared" si="0"/>
        <v>1610.4062500000002</v>
      </c>
      <c r="E22">
        <f t="shared" si="0"/>
        <v>905.61562500000002</v>
      </c>
      <c r="F22">
        <f t="shared" si="0"/>
        <v>553.22031250000009</v>
      </c>
      <c r="G22">
        <f t="shared" si="0"/>
        <v>377.02265625000001</v>
      </c>
      <c r="H22">
        <f t="shared" si="0"/>
        <v>288.923828125</v>
      </c>
      <c r="I22">
        <f t="shared" si="0"/>
        <v>259.55755208333335</v>
      </c>
    </row>
    <row r="23" spans="1:9" x14ac:dyDescent="0.25">
      <c r="A23">
        <v>25000</v>
      </c>
      <c r="C23">
        <f t="shared" si="0"/>
        <v>3774.984375</v>
      </c>
      <c r="D23">
        <f t="shared" si="0"/>
        <v>2013.0078125</v>
      </c>
      <c r="E23">
        <f t="shared" si="0"/>
        <v>1132.01953125</v>
      </c>
      <c r="F23">
        <f t="shared" si="0"/>
        <v>691.525390625</v>
      </c>
      <c r="G23">
        <f t="shared" si="0"/>
        <v>471.2783203125</v>
      </c>
      <c r="H23">
        <f t="shared" si="0"/>
        <v>361.15478515625</v>
      </c>
      <c r="I23">
        <f t="shared" si="0"/>
        <v>324.44694010416669</v>
      </c>
    </row>
    <row r="24" spans="1:9" x14ac:dyDescent="0.25">
      <c r="A24">
        <v>30000</v>
      </c>
      <c r="C24">
        <f t="shared" si="0"/>
        <v>4529.9812499999998</v>
      </c>
      <c r="D24">
        <f t="shared" si="0"/>
        <v>2415.609375</v>
      </c>
      <c r="E24">
        <f t="shared" si="0"/>
        <v>1358.4234375000001</v>
      </c>
      <c r="F24">
        <f t="shared" si="0"/>
        <v>829.83046875000014</v>
      </c>
      <c r="G24">
        <f t="shared" si="0"/>
        <v>565.53398437499993</v>
      </c>
      <c r="H24">
        <f t="shared" si="0"/>
        <v>433.3857421875</v>
      </c>
      <c r="I24">
        <f t="shared" si="0"/>
        <v>389.33632812500008</v>
      </c>
    </row>
    <row r="25" spans="1:9" x14ac:dyDescent="0.25">
      <c r="A25">
        <v>35000</v>
      </c>
      <c r="C25">
        <f t="shared" si="0"/>
        <v>5284.9781249999996</v>
      </c>
      <c r="D25">
        <f t="shared" si="0"/>
        <v>2818.2109375</v>
      </c>
      <c r="E25">
        <f t="shared" si="0"/>
        <v>1584.82734375</v>
      </c>
      <c r="F25">
        <f t="shared" si="0"/>
        <v>968.13554687500016</v>
      </c>
      <c r="G25">
        <f t="shared" si="0"/>
        <v>659.78964843749998</v>
      </c>
      <c r="H25">
        <f t="shared" si="0"/>
        <v>505.61669921875</v>
      </c>
      <c r="I25">
        <f t="shared" si="0"/>
        <v>454.22571614583336</v>
      </c>
    </row>
    <row r="26" spans="1:9" x14ac:dyDescent="0.25">
      <c r="A26">
        <v>40000</v>
      </c>
      <c r="C26">
        <f t="shared" si="0"/>
        <v>6039.9750000000004</v>
      </c>
      <c r="D26">
        <f t="shared" si="0"/>
        <v>3220.8125000000005</v>
      </c>
      <c r="E26">
        <f t="shared" si="0"/>
        <v>1811.23125</v>
      </c>
      <c r="F26">
        <f t="shared" si="0"/>
        <v>1106.4406250000002</v>
      </c>
      <c r="G26">
        <f t="shared" si="0"/>
        <v>754.04531250000002</v>
      </c>
      <c r="H26">
        <f t="shared" si="0"/>
        <v>577.84765625</v>
      </c>
      <c r="I26">
        <f t="shared" si="0"/>
        <v>519.1151041666667</v>
      </c>
    </row>
    <row r="27" spans="1:9" x14ac:dyDescent="0.25">
      <c r="A27">
        <v>45000</v>
      </c>
      <c r="C27">
        <f t="shared" si="0"/>
        <v>6794.9718749999993</v>
      </c>
      <c r="D27">
        <f t="shared" si="0"/>
        <v>3623.4140625000005</v>
      </c>
      <c r="E27">
        <f t="shared" si="0"/>
        <v>2037.6351562499999</v>
      </c>
      <c r="F27">
        <f t="shared" si="0"/>
        <v>1244.7457031250001</v>
      </c>
      <c r="G27">
        <f t="shared" si="0"/>
        <v>848.30097656250007</v>
      </c>
      <c r="H27">
        <f t="shared" si="0"/>
        <v>650.07861328125</v>
      </c>
      <c r="I27">
        <f t="shared" si="0"/>
        <v>584.00449218750009</v>
      </c>
    </row>
    <row r="28" spans="1:9" x14ac:dyDescent="0.25">
      <c r="A28">
        <v>50000</v>
      </c>
      <c r="C28">
        <f t="shared" si="0"/>
        <v>7549.96875</v>
      </c>
      <c r="D28">
        <f t="shared" si="0"/>
        <v>4026.015625</v>
      </c>
      <c r="E28">
        <f t="shared" si="0"/>
        <v>2264.0390625</v>
      </c>
      <c r="F28">
        <f t="shared" si="0"/>
        <v>1383.05078125</v>
      </c>
      <c r="G28">
        <f t="shared" si="0"/>
        <v>942.556640625</v>
      </c>
      <c r="H28">
        <f t="shared" si="0"/>
        <v>722.3095703125</v>
      </c>
      <c r="I28">
        <f t="shared" si="0"/>
        <v>648.89388020833337</v>
      </c>
    </row>
    <row r="29" spans="1:9" x14ac:dyDescent="0.25">
      <c r="A29" t="s">
        <v>24</v>
      </c>
    </row>
    <row r="30" spans="1:9" x14ac:dyDescent="0.25">
      <c r="A30" t="s">
        <v>18</v>
      </c>
    </row>
  </sheetData>
  <mergeCells count="13">
    <mergeCell ref="A1:K1"/>
    <mergeCell ref="A7:K7"/>
    <mergeCell ref="B4:E4"/>
    <mergeCell ref="B5:E5"/>
    <mergeCell ref="B6:E6"/>
    <mergeCell ref="F4:K4"/>
    <mergeCell ref="F5:K5"/>
    <mergeCell ref="F6:K6"/>
    <mergeCell ref="B3:E3"/>
    <mergeCell ref="B2:E2"/>
    <mergeCell ref="F3:K3"/>
    <mergeCell ref="F2:K2"/>
    <mergeCell ref="A2:A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="80" zoomScaleNormal="80" workbookViewId="0">
      <selection activeCell="N30" sqref="N30"/>
    </sheetView>
  </sheetViews>
  <sheetFormatPr defaultRowHeight="15" x14ac:dyDescent="0.25"/>
  <cols>
    <col min="1" max="1" width="8.7109375" customWidth="1"/>
    <col min="2" max="10" width="11.140625" customWidth="1"/>
  </cols>
  <sheetData>
    <row r="1" spans="1:14" x14ac:dyDescent="0.25">
      <c r="A1" s="9" t="s">
        <v>34</v>
      </c>
      <c r="B1">
        <v>1</v>
      </c>
      <c r="C1">
        <v>2</v>
      </c>
      <c r="D1">
        <v>4</v>
      </c>
      <c r="E1">
        <v>8</v>
      </c>
      <c r="F1">
        <v>16</v>
      </c>
      <c r="G1">
        <v>32</v>
      </c>
      <c r="H1">
        <v>48</v>
      </c>
    </row>
    <row r="2" spans="1:14" x14ac:dyDescent="0.25">
      <c r="A2">
        <v>100</v>
      </c>
      <c r="B2" s="2">
        <f>'Raw Materials'!C8+'Mold Making'!C$13+'Manufacturing Costs'!C10</f>
        <v>3270.0999375000001</v>
      </c>
      <c r="C2" s="2">
        <f>'Raw Materials'!D8+'Mold Making'!D$13+'Manufacturing Costs'!D10</f>
        <v>3318.0520312499998</v>
      </c>
      <c r="D2" s="2">
        <f>'Raw Materials'!E8+'Mold Making'!E$13+'Manufacturing Costs'!E10</f>
        <v>3430.5280781249999</v>
      </c>
      <c r="E2" s="2">
        <f>'Raw Materials'!F8+'Mold Making'!F$13+'Manufacturing Costs'!F10</f>
        <v>3663.7661015624999</v>
      </c>
      <c r="F2" s="2">
        <f>'Raw Materials'!G8+'Mold Making'!G$13+'Manufacturing Costs'!G10</f>
        <v>4134.3851132812497</v>
      </c>
      <c r="G2" s="2">
        <f>'Raw Materials'!H8+'Mold Making'!H$13+'Manufacturing Costs'!H10</f>
        <v>5077.694619140625</v>
      </c>
      <c r="H2" s="2">
        <f>'Raw Materials'!I8+'Mold Making'!I$13+'Manufacturing Costs'!I10</f>
        <v>6021.4644544270832</v>
      </c>
      <c r="I2" s="2"/>
      <c r="J2" s="2"/>
      <c r="K2" s="2"/>
      <c r="L2" s="2"/>
      <c r="M2" s="2"/>
      <c r="N2" s="2"/>
    </row>
    <row r="3" spans="1:14" x14ac:dyDescent="0.25">
      <c r="A3">
        <v>1000</v>
      </c>
      <c r="B3" s="2">
        <f>'Raw Materials'!C9+'Mold Making'!C$13+'Manufacturing Costs'!C11</f>
        <v>3549.9993749999999</v>
      </c>
      <c r="C3" s="2">
        <f>'Raw Materials'!D9+'Mold Making'!D$13+'Manufacturing Costs'!D11</f>
        <v>3498.5203124999998</v>
      </c>
      <c r="D3" s="2">
        <f>'Raw Materials'!E9+'Mold Making'!E$13+'Manufacturing Costs'!E11</f>
        <v>3561.28078125</v>
      </c>
      <c r="E3" s="2">
        <f>'Raw Materials'!F9+'Mold Making'!F$13+'Manufacturing Costs'!F11</f>
        <v>3769.6610156249999</v>
      </c>
      <c r="F3" s="2">
        <f>'Raw Materials'!G9+'Mold Making'!G$13+'Manufacturing Costs'!G11</f>
        <v>4227.8511328124996</v>
      </c>
      <c r="G3" s="2">
        <f>'Raw Materials'!H9+'Mold Making'!H$13+'Manufacturing Costs'!H11</f>
        <v>5164.9461914062504</v>
      </c>
      <c r="H3" s="2">
        <f>'Raw Materials'!I9+'Mold Making'!I$13+'Manufacturing Costs'!I11</f>
        <v>6106.6445442708336</v>
      </c>
      <c r="I3" s="2"/>
      <c r="J3" s="2"/>
      <c r="K3" s="2"/>
      <c r="L3" s="2"/>
      <c r="M3" s="2"/>
      <c r="N3" s="2"/>
    </row>
    <row r="4" spans="1:14" x14ac:dyDescent="0.25">
      <c r="A4">
        <v>2000</v>
      </c>
      <c r="B4" s="2">
        <f>'Raw Materials'!C10+'Mold Making'!C$13+'Manufacturing Costs'!C12</f>
        <v>3860.9987499999997</v>
      </c>
      <c r="C4" s="2">
        <f>'Raw Materials'!D10+'Mold Making'!D$13+'Manufacturing Costs'!D12</f>
        <v>3699.0406250000001</v>
      </c>
      <c r="D4" s="2">
        <f>'Raw Materials'!E10+'Mold Making'!E$13+'Manufacturing Costs'!E12</f>
        <v>3706.5615625</v>
      </c>
      <c r="E4" s="2">
        <f>'Raw Materials'!F10+'Mold Making'!F$13+'Manufacturing Costs'!F12</f>
        <v>3887.3220312499998</v>
      </c>
      <c r="F4" s="2">
        <f>'Raw Materials'!G10+'Mold Making'!G$13+'Manufacturing Costs'!G12</f>
        <v>4331.7022656250001</v>
      </c>
      <c r="G4" s="2">
        <f>'Raw Materials'!H10+'Mold Making'!H$13+'Manufacturing Costs'!H12</f>
        <v>5261.8923828124998</v>
      </c>
      <c r="H4" s="2">
        <f>'Raw Materials'!I10+'Mold Making'!I$13+'Manufacturing Costs'!I12</f>
        <v>6201.2890885416664</v>
      </c>
      <c r="I4" s="2"/>
      <c r="J4" s="2"/>
      <c r="K4" s="2"/>
      <c r="L4" s="2"/>
      <c r="M4" s="2"/>
      <c r="N4" s="2"/>
    </row>
    <row r="5" spans="1:14" x14ac:dyDescent="0.25">
      <c r="A5">
        <v>3000</v>
      </c>
      <c r="B5" s="2">
        <f>'Raw Materials'!C11+'Mold Making'!C$13+'Manufacturing Costs'!C13</f>
        <v>4171.9981250000001</v>
      </c>
      <c r="C5" s="2">
        <f>'Raw Materials'!D11+'Mold Making'!D$13+'Manufacturing Costs'!D13</f>
        <v>3899.5609374999999</v>
      </c>
      <c r="D5" s="2">
        <f>'Raw Materials'!E11+'Mold Making'!E$13+'Manufacturing Costs'!E13</f>
        <v>3851.8423437500001</v>
      </c>
      <c r="E5" s="2">
        <f>'Raw Materials'!F11+'Mold Making'!F$13+'Manufacturing Costs'!F13</f>
        <v>4004.9830468750001</v>
      </c>
      <c r="F5" s="2">
        <f>'Raw Materials'!G11+'Mold Making'!G$13+'Manufacturing Costs'!G13</f>
        <v>4435.5533984374997</v>
      </c>
      <c r="G5" s="2">
        <f>'Raw Materials'!H11+'Mold Making'!H$13+'Manufacturing Costs'!H13</f>
        <v>5358.8385742187502</v>
      </c>
      <c r="H5" s="2">
        <f>'Raw Materials'!I11+'Mold Making'!I$13+'Manufacturing Costs'!I13</f>
        <v>6295.9336328125</v>
      </c>
      <c r="I5" s="2"/>
      <c r="J5" s="2"/>
      <c r="K5" s="2"/>
      <c r="L5" s="2"/>
      <c r="M5" s="2"/>
      <c r="N5" s="2"/>
    </row>
    <row r="6" spans="1:14" x14ac:dyDescent="0.25">
      <c r="A6">
        <v>4000</v>
      </c>
      <c r="B6" s="2">
        <f>'Raw Materials'!C12+'Mold Making'!C$13+'Manufacturing Costs'!C14</f>
        <v>4482.9974999999995</v>
      </c>
      <c r="C6" s="2">
        <f>'Raw Materials'!D12+'Mold Making'!D$13+'Manufacturing Costs'!D14</f>
        <v>4100.0812500000002</v>
      </c>
      <c r="D6" s="2">
        <f>'Raw Materials'!E12+'Mold Making'!E$13+'Manufacturing Costs'!E14</f>
        <v>3997.1231250000001</v>
      </c>
      <c r="E6" s="2">
        <f>'Raw Materials'!F12+'Mold Making'!F$13+'Manufacturing Costs'!F14</f>
        <v>4122.6440624999996</v>
      </c>
      <c r="F6" s="2">
        <f>'Raw Materials'!G12+'Mold Making'!G$13+'Manufacturing Costs'!G14</f>
        <v>4539.4045312500002</v>
      </c>
      <c r="G6" s="2">
        <f>'Raw Materials'!H12+'Mold Making'!H$13+'Manufacturing Costs'!H14</f>
        <v>5455.7847656249996</v>
      </c>
      <c r="H6" s="2">
        <f>'Raw Materials'!I12+'Mold Making'!I$13+'Manufacturing Costs'!I14</f>
        <v>6390.5781770833337</v>
      </c>
      <c r="I6" s="2"/>
      <c r="J6" s="2"/>
      <c r="K6" s="2"/>
      <c r="L6" s="2"/>
      <c r="M6" s="2"/>
      <c r="N6" s="2"/>
    </row>
    <row r="7" spans="1:14" x14ac:dyDescent="0.25">
      <c r="A7">
        <v>5000</v>
      </c>
      <c r="B7" s="2">
        <f>'Raw Materials'!C13+'Mold Making'!C$13+'Manufacturing Costs'!C15</f>
        <v>4793.9968749999998</v>
      </c>
      <c r="C7" s="2">
        <f>'Raw Materials'!D13+'Mold Making'!D$13+'Manufacturing Costs'!D15</f>
        <v>4300.6015625</v>
      </c>
      <c r="D7" s="2">
        <f>'Raw Materials'!E13+'Mold Making'!E$13+'Manufacturing Costs'!E15</f>
        <v>4142.4039062499996</v>
      </c>
      <c r="E7" s="2">
        <f>'Raw Materials'!F13+'Mold Making'!F$13+'Manufacturing Costs'!F15</f>
        <v>4240.3050781250004</v>
      </c>
      <c r="F7" s="2">
        <f>'Raw Materials'!G13+'Mold Making'!G$13+'Manufacturing Costs'!G15</f>
        <v>4643.2556640624998</v>
      </c>
      <c r="G7" s="2">
        <f>'Raw Materials'!H13+'Mold Making'!H$13+'Manufacturing Costs'!H15</f>
        <v>5552.73095703125</v>
      </c>
      <c r="H7" s="2">
        <f>'Raw Materials'!I13+'Mold Making'!I$13+'Manufacturing Costs'!I15</f>
        <v>6485.2227213541664</v>
      </c>
      <c r="I7" s="2"/>
      <c r="J7" s="2"/>
      <c r="K7" s="2"/>
      <c r="L7" s="2"/>
      <c r="M7" s="2"/>
      <c r="N7" s="2"/>
    </row>
    <row r="8" spans="1:14" x14ac:dyDescent="0.25">
      <c r="A8">
        <v>6000</v>
      </c>
      <c r="B8" s="2">
        <f>'Raw Materials'!C14+'Mold Making'!C$13+'Manufacturing Costs'!C16</f>
        <v>5104.9962500000001</v>
      </c>
      <c r="C8" s="2">
        <f>'Raw Materials'!D14+'Mold Making'!D$13+'Manufacturing Costs'!D16</f>
        <v>4501.1218749999998</v>
      </c>
      <c r="D8" s="2">
        <f>'Raw Materials'!E14+'Mold Making'!E$13+'Manufacturing Costs'!E16</f>
        <v>4287.6846875000001</v>
      </c>
      <c r="E8" s="2">
        <f>'Raw Materials'!F14+'Mold Making'!F$13+'Manufacturing Costs'!F16</f>
        <v>4357.9660937500003</v>
      </c>
      <c r="F8" s="2">
        <f>'Raw Materials'!G14+'Mold Making'!G$13+'Manufacturing Costs'!G16</f>
        <v>4747.1067968750003</v>
      </c>
      <c r="G8" s="2">
        <f>'Raw Materials'!H14+'Mold Making'!H$13+'Manufacturing Costs'!H16</f>
        <v>5649.6771484375004</v>
      </c>
      <c r="H8" s="2">
        <f>'Raw Materials'!I14+'Mold Making'!I$13+'Manufacturing Costs'!I16</f>
        <v>6579.8672656250001</v>
      </c>
      <c r="I8" s="2"/>
      <c r="J8" s="2"/>
      <c r="K8" s="2"/>
      <c r="L8" s="2"/>
      <c r="M8" s="2"/>
      <c r="N8" s="2"/>
    </row>
    <row r="9" spans="1:14" x14ac:dyDescent="0.25">
      <c r="A9">
        <v>7000</v>
      </c>
      <c r="B9" s="2">
        <f>'Raw Materials'!C15+'Mold Making'!C$13+'Manufacturing Costs'!C17</f>
        <v>5415.9956249999996</v>
      </c>
      <c r="C9" s="2">
        <f>'Raw Materials'!D15+'Mold Making'!D$13+'Manufacturing Costs'!D17</f>
        <v>4701.6421874999996</v>
      </c>
      <c r="D9" s="2">
        <f>'Raw Materials'!E15+'Mold Making'!E$13+'Manufacturing Costs'!E17</f>
        <v>4432.9654687499997</v>
      </c>
      <c r="E9" s="2">
        <f>'Raw Materials'!F15+'Mold Making'!F$13+'Manufacturing Costs'!F17</f>
        <v>4475.6271093750001</v>
      </c>
      <c r="F9" s="2">
        <f>'Raw Materials'!G15+'Mold Making'!G$13+'Manufacturing Costs'!G17</f>
        <v>4850.9579296874999</v>
      </c>
      <c r="G9" s="2">
        <f>'Raw Materials'!H15+'Mold Making'!H$13+'Manufacturing Costs'!H17</f>
        <v>5746.6233398437498</v>
      </c>
      <c r="H9" s="2">
        <f>'Raw Materials'!I15+'Mold Making'!I$13+'Manufacturing Costs'!I17</f>
        <v>6674.5118098958337</v>
      </c>
      <c r="I9" s="2"/>
      <c r="J9" s="2"/>
      <c r="K9" s="2"/>
      <c r="L9" s="2"/>
      <c r="M9" s="2"/>
      <c r="N9" s="2"/>
    </row>
    <row r="10" spans="1:14" x14ac:dyDescent="0.25">
      <c r="A10">
        <v>8000</v>
      </c>
      <c r="B10" s="2">
        <f>'Raw Materials'!C16+'Mold Making'!C$13+'Manufacturing Costs'!C18</f>
        <v>5726.9949999999999</v>
      </c>
      <c r="C10" s="2">
        <f>'Raw Materials'!D16+'Mold Making'!D$13+'Manufacturing Costs'!D18</f>
        <v>4902.1625000000004</v>
      </c>
      <c r="D10" s="2">
        <f>'Raw Materials'!E16+'Mold Making'!E$13+'Manufacturing Costs'!E18</f>
        <v>4578.2462500000001</v>
      </c>
      <c r="E10" s="2">
        <f>'Raw Materials'!F16+'Mold Making'!F$13+'Manufacturing Costs'!F18</f>
        <v>4593.288125</v>
      </c>
      <c r="F10" s="2">
        <f>'Raw Materials'!G16+'Mold Making'!G$13+'Manufacturing Costs'!G18</f>
        <v>4954.8090625000004</v>
      </c>
      <c r="G10" s="2">
        <f>'Raw Materials'!H16+'Mold Making'!H$13+'Manufacturing Costs'!H18</f>
        <v>5843.5695312500002</v>
      </c>
      <c r="H10" s="2">
        <f>'Raw Materials'!I16+'Mold Making'!I$13+'Manufacturing Costs'!I18</f>
        <v>6769.1563541666665</v>
      </c>
      <c r="I10" s="2"/>
      <c r="J10" s="2"/>
      <c r="K10" s="2"/>
      <c r="L10" s="2"/>
      <c r="M10" s="2"/>
      <c r="N10" s="2"/>
    </row>
    <row r="11" spans="1:14" x14ac:dyDescent="0.25">
      <c r="A11">
        <v>9000</v>
      </c>
      <c r="B11" s="2">
        <f>'Raw Materials'!C17+'Mold Making'!C$13+'Manufacturing Costs'!C19</f>
        <v>6037.9943750000002</v>
      </c>
      <c r="C11" s="2">
        <f>'Raw Materials'!D17+'Mold Making'!D$13+'Manufacturing Costs'!D19</f>
        <v>5102.6828125000002</v>
      </c>
      <c r="D11" s="2">
        <f>'Raw Materials'!E17+'Mold Making'!E$13+'Manufacturing Costs'!E19</f>
        <v>4723.5270312499997</v>
      </c>
      <c r="E11" s="2">
        <f>'Raw Materials'!F17+'Mold Making'!F$13+'Manufacturing Costs'!F19</f>
        <v>4710.9491406249999</v>
      </c>
      <c r="F11" s="2">
        <f>'Raw Materials'!G17+'Mold Making'!G$13+'Manufacturing Costs'!G19</f>
        <v>5058.6601953125</v>
      </c>
      <c r="G11" s="2">
        <f>'Raw Materials'!H17+'Mold Making'!H$13+'Manufacturing Costs'!H19</f>
        <v>5940.5157226562496</v>
      </c>
      <c r="H11" s="2">
        <f>'Raw Materials'!I17+'Mold Making'!I$13+'Manufacturing Costs'!I19</f>
        <v>6863.8008984375001</v>
      </c>
      <c r="I11" s="2"/>
      <c r="J11" s="2"/>
      <c r="K11" s="2"/>
      <c r="L11" s="2"/>
      <c r="M11" s="2"/>
      <c r="N11" s="2"/>
    </row>
    <row r="12" spans="1:14" x14ac:dyDescent="0.25">
      <c r="A12">
        <v>10000</v>
      </c>
      <c r="B12" s="2">
        <f>'Raw Materials'!C18+'Mold Making'!C$13+'Manufacturing Costs'!C20</f>
        <v>6348.9937499999996</v>
      </c>
      <c r="C12" s="2">
        <f>'Raw Materials'!D18+'Mold Making'!D$13+'Manufacturing Costs'!D20</f>
        <v>5303.203125</v>
      </c>
      <c r="D12" s="2">
        <f>'Raw Materials'!E18+'Mold Making'!E$13+'Manufacturing Costs'!E20</f>
        <v>4868.8078125000002</v>
      </c>
      <c r="E12" s="2">
        <f>'Raw Materials'!F18+'Mold Making'!F$13+'Manufacturing Costs'!F20</f>
        <v>4828.6101562499998</v>
      </c>
      <c r="F12" s="2">
        <f>'Raw Materials'!G18+'Mold Making'!G$13+'Manufacturing Costs'!G20</f>
        <v>5162.5113281249996</v>
      </c>
      <c r="G12" s="2">
        <f>'Raw Materials'!H18+'Mold Making'!H$13+'Manufacturing Costs'!H20</f>
        <v>6037.4619140625</v>
      </c>
      <c r="H12" s="2">
        <f>'Raw Materials'!I18+'Mold Making'!I$13+'Manufacturing Costs'!I20</f>
        <v>6958.4454427083338</v>
      </c>
      <c r="I12" s="2"/>
      <c r="J12" s="2"/>
      <c r="K12" s="2"/>
      <c r="L12" s="2"/>
      <c r="M12" s="2"/>
      <c r="N12" s="2"/>
    </row>
    <row r="13" spans="1:14" x14ac:dyDescent="0.25">
      <c r="A13">
        <v>15000</v>
      </c>
      <c r="B13" s="7">
        <f>'Raw Materials'!C19+'Mold Making'!C$13+'Manufacturing Costs'!C21</f>
        <v>7903.9906250000004</v>
      </c>
      <c r="C13" s="7">
        <f>'Raw Materials'!D19+'Mold Making'!D$13+'Manufacturing Costs'!D21</f>
        <v>6305.8046875</v>
      </c>
      <c r="D13" s="7">
        <f>'Raw Materials'!E19+'Mold Making'!E$13+'Manufacturing Costs'!E21</f>
        <v>5595.2117187499998</v>
      </c>
      <c r="E13" s="7">
        <f>'Raw Materials'!F19+'Mold Making'!F$13+'Manufacturing Costs'!F21</f>
        <v>5416.9152343750002</v>
      </c>
      <c r="F13" s="7">
        <f>'Raw Materials'!G19+'Mold Making'!G$13+'Manufacturing Costs'!G21</f>
        <v>5681.7669921875004</v>
      </c>
      <c r="G13" s="2">
        <f>'Raw Materials'!H19+'Mold Making'!H$13+'Manufacturing Costs'!H21</f>
        <v>6522.19287109375</v>
      </c>
      <c r="H13" s="2">
        <f>'Raw Materials'!I19+'Mold Making'!I$13+'Manufacturing Costs'!I21</f>
        <v>7431.6681640625002</v>
      </c>
      <c r="I13" s="2"/>
      <c r="J13" s="2"/>
      <c r="K13" s="2"/>
      <c r="L13" s="2"/>
      <c r="M13" s="2"/>
      <c r="N13" s="2"/>
    </row>
    <row r="14" spans="1:14" x14ac:dyDescent="0.25">
      <c r="A14">
        <v>20000</v>
      </c>
      <c r="B14" s="8">
        <f>'Raw Materials'!C20+'Mold Making'!C$13+'Manufacturing Costs'!C22</f>
        <v>9458.9874999999993</v>
      </c>
      <c r="C14" s="8">
        <f>'Raw Materials'!D20+'Mold Making'!D$13+'Manufacturing Costs'!D22</f>
        <v>7308.40625</v>
      </c>
      <c r="D14" s="8">
        <f>'Raw Materials'!E20+'Mold Making'!E$13+'Manufacturing Costs'!E22</f>
        <v>6321.6156250000004</v>
      </c>
      <c r="E14" s="8">
        <f>'Raw Materials'!F20+'Mold Making'!F$13+'Manufacturing Costs'!F22</f>
        <v>6005.2203124999996</v>
      </c>
      <c r="F14" s="8">
        <f>'Raw Materials'!G20+'Mold Making'!G$13+'Manufacturing Costs'!G22</f>
        <v>6201.0226562500002</v>
      </c>
      <c r="G14" s="2">
        <f>'Raw Materials'!H20+'Mold Making'!H$13+'Manufacturing Costs'!H22</f>
        <v>7006.923828125</v>
      </c>
      <c r="H14" s="2">
        <f>'Raw Materials'!I20+'Mold Making'!I$13+'Manufacturing Costs'!I22</f>
        <v>7904.8908854166675</v>
      </c>
      <c r="I14" s="2"/>
      <c r="J14" s="2"/>
      <c r="K14" s="2"/>
      <c r="L14" s="2"/>
      <c r="M14" s="2"/>
      <c r="N14" s="2"/>
    </row>
    <row r="15" spans="1:14" x14ac:dyDescent="0.25">
      <c r="A15">
        <v>25000</v>
      </c>
      <c r="B15" s="8">
        <f>'Raw Materials'!C21+'Mold Making'!C$13+'Manufacturing Costs'!C23</f>
        <v>11013.984375</v>
      </c>
      <c r="C15" s="8">
        <f>'Raw Materials'!D21+'Mold Making'!D$13+'Manufacturing Costs'!D23</f>
        <v>8311.0078125</v>
      </c>
      <c r="D15" s="8">
        <f>'Raw Materials'!E21+'Mold Making'!E$13+'Manufacturing Costs'!E23</f>
        <v>7048.01953125</v>
      </c>
      <c r="E15" s="8">
        <f>'Raw Materials'!F21+'Mold Making'!F$13+'Manufacturing Costs'!F23</f>
        <v>6593.525390625</v>
      </c>
      <c r="F15" s="8">
        <f>'Raw Materials'!G21+'Mold Making'!G$13+'Manufacturing Costs'!G23</f>
        <v>6720.2783203125</v>
      </c>
      <c r="G15" s="2">
        <f>'Raw Materials'!H21+'Mold Making'!H$13+'Manufacturing Costs'!H23</f>
        <v>7491.65478515625</v>
      </c>
      <c r="H15" s="2">
        <f>'Raw Materials'!I21+'Mold Making'!I$13+'Manufacturing Costs'!I23</f>
        <v>8378.1136067708339</v>
      </c>
      <c r="I15" s="2"/>
      <c r="J15" s="2"/>
      <c r="K15" s="2"/>
      <c r="L15" s="2"/>
      <c r="M15" s="2"/>
      <c r="N15" s="2"/>
    </row>
    <row r="16" spans="1:14" x14ac:dyDescent="0.25">
      <c r="A16">
        <v>30000</v>
      </c>
      <c r="B16" s="8">
        <f>'Raw Materials'!C22+'Mold Making'!C$13+'Manufacturing Costs'!C24</f>
        <v>12568.981250000001</v>
      </c>
      <c r="C16" s="8">
        <f>'Raw Materials'!D22+'Mold Making'!D$13+'Manufacturing Costs'!D24</f>
        <v>9313.609375</v>
      </c>
      <c r="D16" s="8">
        <f>'Raw Materials'!E22+'Mold Making'!E$13+'Manufacturing Costs'!E24</f>
        <v>7774.4234374999996</v>
      </c>
      <c r="E16" s="8">
        <f>'Raw Materials'!F22+'Mold Making'!F$13+'Manufacturing Costs'!F24</f>
        <v>7181.8304687500004</v>
      </c>
      <c r="F16" s="8">
        <f>'Raw Materials'!G22+'Mold Making'!G$13+'Manufacturing Costs'!G24</f>
        <v>7239.5339843749998</v>
      </c>
      <c r="G16" s="2">
        <f>'Raw Materials'!H22+'Mold Making'!H$13+'Manufacturing Costs'!H24</f>
        <v>7976.3857421875</v>
      </c>
      <c r="H16" s="2">
        <f>'Raw Materials'!I22+'Mold Making'!I$13+'Manufacturing Costs'!I24</f>
        <v>8851.3363281250004</v>
      </c>
      <c r="I16" s="2"/>
      <c r="J16" s="2"/>
      <c r="K16" s="2"/>
      <c r="L16" s="2"/>
      <c r="M16" s="2"/>
      <c r="N16" s="2"/>
    </row>
    <row r="17" spans="1:14" x14ac:dyDescent="0.25">
      <c r="A17">
        <v>35000</v>
      </c>
      <c r="B17" s="8">
        <f>'Raw Materials'!C23+'Mold Making'!C$13+'Manufacturing Costs'!C25</f>
        <v>14123.978125</v>
      </c>
      <c r="C17" s="8">
        <f>'Raw Materials'!D23+'Mold Making'!D$13+'Manufacturing Costs'!D25</f>
        <v>10316.2109375</v>
      </c>
      <c r="D17" s="8">
        <f>'Raw Materials'!E23+'Mold Making'!E$13+'Manufacturing Costs'!E25</f>
        <v>8500.8273437499993</v>
      </c>
      <c r="E17" s="8">
        <f>'Raw Materials'!F23+'Mold Making'!F$13+'Manufacturing Costs'!F25</f>
        <v>7770.1355468749998</v>
      </c>
      <c r="F17" s="8">
        <f>'Raw Materials'!G23+'Mold Making'!G$13+'Manufacturing Costs'!G25</f>
        <v>7758.7896484374996</v>
      </c>
      <c r="G17" s="2">
        <f>'Raw Materials'!H23+'Mold Making'!H$13+'Manufacturing Costs'!H25</f>
        <v>8461.11669921875</v>
      </c>
      <c r="H17" s="2">
        <f>'Raw Materials'!I23+'Mold Making'!I$13+'Manufacturing Costs'!I25</f>
        <v>9324.559049479165</v>
      </c>
      <c r="I17" s="2"/>
      <c r="J17" s="2"/>
      <c r="K17" s="2"/>
      <c r="L17" s="2"/>
      <c r="M17" s="2"/>
      <c r="N17" s="2"/>
    </row>
    <row r="18" spans="1:14" x14ac:dyDescent="0.25">
      <c r="A18">
        <v>40000</v>
      </c>
      <c r="B18" s="8">
        <f>'Raw Materials'!C24+'Mold Making'!C$13+'Manufacturing Costs'!C26</f>
        <v>15678.975</v>
      </c>
      <c r="C18" s="8">
        <f>'Raw Materials'!D24+'Mold Making'!D$13+'Manufacturing Costs'!D26</f>
        <v>11318.8125</v>
      </c>
      <c r="D18" s="8">
        <f>'Raw Materials'!E24+'Mold Making'!E$13+'Manufacturing Costs'!E26</f>
        <v>9227.2312500000007</v>
      </c>
      <c r="E18" s="8">
        <f>'Raw Materials'!F24+'Mold Making'!F$13+'Manufacturing Costs'!F26</f>
        <v>8358.4406249999993</v>
      </c>
      <c r="F18" s="8">
        <f>'Raw Materials'!G24+'Mold Making'!G$13+'Manufacturing Costs'!G26</f>
        <v>8278.0453125000004</v>
      </c>
      <c r="G18" s="2">
        <f>'Raw Materials'!H24+'Mold Making'!H$13+'Manufacturing Costs'!H26</f>
        <v>8945.84765625</v>
      </c>
      <c r="H18" s="2">
        <f>'Raw Materials'!I24+'Mold Making'!I$13+'Manufacturing Costs'!I26</f>
        <v>9797.781770833335</v>
      </c>
      <c r="I18" s="2"/>
      <c r="J18" s="2"/>
      <c r="K18" s="2"/>
      <c r="L18" s="2"/>
      <c r="M18" s="2"/>
      <c r="N18" s="2"/>
    </row>
    <row r="19" spans="1:14" x14ac:dyDescent="0.25">
      <c r="A19">
        <v>45000</v>
      </c>
      <c r="B19" s="8">
        <f>'Raw Materials'!C25+'Mold Making'!C$13+'Manufacturing Costs'!C27</f>
        <v>17233.971874999999</v>
      </c>
      <c r="C19" s="8">
        <f>'Raw Materials'!D25+'Mold Making'!D$13+'Manufacturing Costs'!D27</f>
        <v>12321.4140625</v>
      </c>
      <c r="D19" s="8">
        <f>'Raw Materials'!E25+'Mold Making'!E$13+'Manufacturing Costs'!E27</f>
        <v>9953.6351562500004</v>
      </c>
      <c r="E19" s="8">
        <f>'Raw Materials'!F25+'Mold Making'!F$13+'Manufacturing Costs'!F27</f>
        <v>8946.7457031249996</v>
      </c>
      <c r="F19" s="8">
        <f>'Raw Materials'!G25+'Mold Making'!G$13+'Manufacturing Costs'!G27</f>
        <v>8797.3009765624993</v>
      </c>
      <c r="G19" s="2">
        <f>'Raw Materials'!H25+'Mold Making'!H$13+'Manufacturing Costs'!H27</f>
        <v>9430.57861328125</v>
      </c>
      <c r="H19" s="2">
        <f>'Raw Materials'!I25+'Mold Making'!I$13+'Manufacturing Costs'!I27</f>
        <v>10271.0044921875</v>
      </c>
      <c r="I19" s="2"/>
      <c r="J19" s="2"/>
      <c r="K19" s="2"/>
      <c r="L19" s="2"/>
      <c r="M19" s="2"/>
      <c r="N19" s="2"/>
    </row>
    <row r="20" spans="1:14" x14ac:dyDescent="0.25">
      <c r="A20">
        <v>50000</v>
      </c>
      <c r="B20" s="8">
        <f>'Raw Materials'!C26+'Mold Making'!C$13+'Manufacturing Costs'!C28</f>
        <v>18788.96875</v>
      </c>
      <c r="C20" s="8">
        <f>'Raw Materials'!D26+'Mold Making'!D$13+'Manufacturing Costs'!D28</f>
        <v>13324.015625</v>
      </c>
      <c r="D20" s="8">
        <f>'Raw Materials'!E26+'Mold Making'!E$13+'Manufacturing Costs'!E28</f>
        <v>10680.0390625</v>
      </c>
      <c r="E20" s="8">
        <f>'Raw Materials'!F26+'Mold Making'!F$13+'Manufacturing Costs'!F28</f>
        <v>9535.05078125</v>
      </c>
      <c r="F20" s="8">
        <f>'Raw Materials'!G26+'Mold Making'!G$13+'Manufacturing Costs'!G28</f>
        <v>9316.556640625</v>
      </c>
      <c r="G20" s="2">
        <f>'Raw Materials'!H26+'Mold Making'!H$13+'Manufacturing Costs'!H28</f>
        <v>9915.3095703125</v>
      </c>
      <c r="H20" s="2">
        <f>'Raw Materials'!I26+'Mold Making'!I$13+'Manufacturing Costs'!I28</f>
        <v>10744.227213541668</v>
      </c>
      <c r="I20" s="2"/>
      <c r="J20" s="2"/>
      <c r="K20" s="2"/>
      <c r="L20" s="2"/>
      <c r="M20" s="2"/>
      <c r="N20" s="2"/>
    </row>
    <row r="21" spans="1:14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4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4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4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4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4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5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5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5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5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5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5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5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5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5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5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5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5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5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5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5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5">
      <c r="B104" s="2"/>
      <c r="C104" s="2"/>
      <c r="D104" s="2"/>
      <c r="E104" s="2"/>
      <c r="F104" s="2"/>
      <c r="G104" s="2"/>
      <c r="H104" s="2"/>
      <c r="I104" s="2"/>
      <c r="J104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Raw Materials</vt:lpstr>
      <vt:lpstr>Mold Making</vt:lpstr>
      <vt:lpstr>Manufacturing Costs</vt:lpstr>
      <vt:lpstr>Project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2021-03-31T15:27:33Z</dcterms:modified>
</cp:coreProperties>
</file>